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ownloads\"/>
    </mc:Choice>
  </mc:AlternateContent>
  <bookViews>
    <workbookView xWindow="0" yWindow="0" windowWidth="24000" windowHeight="85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5" i="1" l="1"/>
  <c r="E325" i="1"/>
  <c r="F325" i="1"/>
  <c r="G325" i="1"/>
  <c r="H325" i="1"/>
  <c r="I325" i="1"/>
  <c r="D328" i="1"/>
  <c r="D332" i="1"/>
  <c r="E332" i="1"/>
  <c r="E334" i="1" s="1"/>
  <c r="F332" i="1"/>
  <c r="G332" i="1"/>
  <c r="D333" i="1"/>
  <c r="E333" i="1"/>
  <c r="F333" i="1"/>
  <c r="G333" i="1"/>
  <c r="F334" i="1"/>
  <c r="H334" i="1"/>
  <c r="I334" i="1"/>
  <c r="I335" i="1" s="1"/>
  <c r="D334" i="1" l="1"/>
  <c r="G334" i="1"/>
  <c r="I302" i="1"/>
  <c r="H302" i="1"/>
  <c r="G301" i="1"/>
  <c r="F301" i="1"/>
  <c r="E301" i="1"/>
  <c r="D301" i="1"/>
  <c r="G300" i="1"/>
  <c r="G302" i="1" s="1"/>
  <c r="F300" i="1"/>
  <c r="F302" i="1" s="1"/>
  <c r="E300" i="1"/>
  <c r="E302" i="1" s="1"/>
  <c r="D300" i="1"/>
  <c r="D302" i="1" s="1"/>
  <c r="I293" i="1"/>
  <c r="I303" i="1" s="1"/>
  <c r="H293" i="1"/>
  <c r="G293" i="1"/>
  <c r="F293" i="1"/>
  <c r="E293" i="1"/>
  <c r="D293" i="1"/>
  <c r="I271" i="1"/>
  <c r="H271" i="1"/>
  <c r="G270" i="1"/>
  <c r="F270" i="1"/>
  <c r="E270" i="1"/>
  <c r="D270" i="1"/>
  <c r="G269" i="1"/>
  <c r="G271" i="1" s="1"/>
  <c r="F269" i="1"/>
  <c r="F271" i="1" s="1"/>
  <c r="E269" i="1"/>
  <c r="E271" i="1" s="1"/>
  <c r="D269" i="1"/>
  <c r="D271" i="1" s="1"/>
  <c r="I262" i="1"/>
  <c r="I272" i="1" s="1"/>
  <c r="H262" i="1"/>
  <c r="G262" i="1"/>
  <c r="F262" i="1"/>
  <c r="E262" i="1"/>
  <c r="D262" i="1"/>
  <c r="I240" i="1"/>
  <c r="H240" i="1"/>
  <c r="G239" i="1"/>
  <c r="F239" i="1"/>
  <c r="E239" i="1"/>
  <c r="D239" i="1"/>
  <c r="G238" i="1"/>
  <c r="G240" i="1" s="1"/>
  <c r="F238" i="1"/>
  <c r="F240" i="1" s="1"/>
  <c r="E238" i="1"/>
  <c r="E240" i="1" s="1"/>
  <c r="D238" i="1"/>
  <c r="D240" i="1" s="1"/>
  <c r="I231" i="1"/>
  <c r="I241" i="1" s="1"/>
  <c r="H231" i="1"/>
  <c r="G231" i="1"/>
  <c r="F231" i="1"/>
  <c r="E231" i="1"/>
  <c r="D231" i="1"/>
  <c r="I209" i="1"/>
  <c r="H209" i="1"/>
  <c r="G208" i="1"/>
  <c r="F208" i="1"/>
  <c r="E208" i="1"/>
  <c r="D208" i="1"/>
  <c r="G207" i="1"/>
  <c r="G209" i="1" s="1"/>
  <c r="F207" i="1"/>
  <c r="F209" i="1" s="1"/>
  <c r="E207" i="1"/>
  <c r="E209" i="1" s="1"/>
  <c r="D207" i="1"/>
  <c r="D209" i="1" s="1"/>
  <c r="I200" i="1"/>
  <c r="I210" i="1" s="1"/>
  <c r="G200" i="1"/>
  <c r="F197" i="1"/>
  <c r="F200" i="1" s="1"/>
  <c r="E197" i="1"/>
  <c r="E200" i="1" s="1"/>
  <c r="D197" i="1"/>
  <c r="D200" i="1" s="1"/>
  <c r="I178" i="1"/>
  <c r="H178" i="1"/>
  <c r="G177" i="1"/>
  <c r="F177" i="1"/>
  <c r="E177" i="1"/>
  <c r="D177" i="1"/>
  <c r="G176" i="1"/>
  <c r="G178" i="1" s="1"/>
  <c r="F176" i="1"/>
  <c r="F178" i="1" s="1"/>
  <c r="E176" i="1"/>
  <c r="E178" i="1" s="1"/>
  <c r="D176" i="1"/>
  <c r="D178" i="1" s="1"/>
  <c r="I169" i="1"/>
  <c r="H169" i="1"/>
  <c r="G169" i="1"/>
  <c r="F169" i="1"/>
  <c r="E169" i="1"/>
  <c r="D169" i="1"/>
  <c r="I147" i="1"/>
  <c r="H147" i="1"/>
  <c r="G146" i="1"/>
  <c r="F146" i="1"/>
  <c r="E146" i="1"/>
  <c r="D146" i="1"/>
  <c r="G145" i="1"/>
  <c r="G147" i="1" s="1"/>
  <c r="F145" i="1"/>
  <c r="F147" i="1" s="1"/>
  <c r="E145" i="1"/>
  <c r="E147" i="1" s="1"/>
  <c r="D145" i="1"/>
  <c r="D141" i="1"/>
  <c r="I138" i="1"/>
  <c r="H138" i="1"/>
  <c r="G138" i="1"/>
  <c r="F138" i="1"/>
  <c r="E138" i="1"/>
  <c r="D138" i="1"/>
  <c r="I116" i="1"/>
  <c r="H116" i="1"/>
  <c r="G115" i="1"/>
  <c r="F115" i="1"/>
  <c r="E115" i="1"/>
  <c r="D115" i="1"/>
  <c r="G114" i="1"/>
  <c r="G116" i="1" s="1"/>
  <c r="F114" i="1"/>
  <c r="F116" i="1" s="1"/>
  <c r="E114" i="1"/>
  <c r="E116" i="1" s="1"/>
  <c r="D114" i="1"/>
  <c r="D116" i="1" s="1"/>
  <c r="I107" i="1"/>
  <c r="H107" i="1"/>
  <c r="G107" i="1"/>
  <c r="F107" i="1"/>
  <c r="E107" i="1"/>
  <c r="D107" i="1"/>
  <c r="I85" i="1"/>
  <c r="H85" i="1"/>
  <c r="G84" i="1"/>
  <c r="F84" i="1"/>
  <c r="E84" i="1"/>
  <c r="D84" i="1"/>
  <c r="G83" i="1"/>
  <c r="G85" i="1" s="1"/>
  <c r="F83" i="1"/>
  <c r="F85" i="1" s="1"/>
  <c r="E83" i="1"/>
  <c r="E85" i="1" s="1"/>
  <c r="D83" i="1"/>
  <c r="D85" i="1" s="1"/>
  <c r="I76" i="1"/>
  <c r="H76" i="1"/>
  <c r="G76" i="1"/>
  <c r="E76" i="1"/>
  <c r="D76" i="1"/>
  <c r="F71" i="1"/>
  <c r="F76" i="1" s="1"/>
  <c r="I54" i="1"/>
  <c r="H54" i="1"/>
  <c r="G53" i="1"/>
  <c r="F53" i="1"/>
  <c r="E53" i="1"/>
  <c r="D53" i="1"/>
  <c r="G52" i="1"/>
  <c r="G54" i="1" s="1"/>
  <c r="F52" i="1"/>
  <c r="F54" i="1" s="1"/>
  <c r="E52" i="1"/>
  <c r="E54" i="1" s="1"/>
  <c r="D52" i="1"/>
  <c r="D54" i="1" s="1"/>
  <c r="I46" i="1"/>
  <c r="H46" i="1"/>
  <c r="E46" i="1"/>
  <c r="G41" i="1"/>
  <c r="G46" i="1" s="1"/>
  <c r="F41" i="1"/>
  <c r="F46" i="1" s="1"/>
  <c r="D41" i="1"/>
  <c r="D46" i="1" s="1"/>
  <c r="I24" i="1"/>
  <c r="H24" i="1"/>
  <c r="G23" i="1"/>
  <c r="F23" i="1"/>
  <c r="E23" i="1"/>
  <c r="D23" i="1"/>
  <c r="G22" i="1"/>
  <c r="G24" i="1" s="1"/>
  <c r="F22" i="1"/>
  <c r="F24" i="1" s="1"/>
  <c r="E22" i="1"/>
  <c r="E24" i="1" s="1"/>
  <c r="D22" i="1"/>
  <c r="D24" i="1" s="1"/>
  <c r="I14" i="1"/>
  <c r="H14" i="1"/>
  <c r="G14" i="1"/>
  <c r="F14" i="1"/>
  <c r="E14" i="1"/>
  <c r="D14" i="1"/>
  <c r="D147" i="1" l="1"/>
  <c r="I86" i="1"/>
  <c r="I117" i="1"/>
  <c r="I148" i="1"/>
  <c r="I179" i="1"/>
  <c r="I25" i="1"/>
  <c r="I55" i="1"/>
</calcChain>
</file>

<file path=xl/sharedStrings.xml><?xml version="1.0" encoding="utf-8"?>
<sst xmlns="http://schemas.openxmlformats.org/spreadsheetml/2006/main" count="512" uniqueCount="152">
  <si>
    <t>ООО "ЯСА-Вкус"</t>
  </si>
  <si>
    <t>Школа №</t>
  </si>
  <si>
    <t>Меню на 01 июня 2026 г.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</si>
  <si>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</si>
  <si>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</si>
  <si>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</si>
  <si>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</si>
  <si>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</si>
  <si>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</si>
  <si>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</si>
  <si>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</si>
  <si>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Завтрак</t>
  </si>
  <si>
    <t>ТТК№15</t>
  </si>
  <si>
    <t>Сыр (порциями)</t>
  </si>
  <si>
    <t>ТТК№10</t>
  </si>
  <si>
    <t>Каша "Дружба"(рис, пшено)</t>
  </si>
  <si>
    <t>ПР</t>
  </si>
  <si>
    <t>Изделие хлебобулочное</t>
  </si>
  <si>
    <t>ТТК№1009</t>
  </si>
  <si>
    <t xml:space="preserve">Чай с сахаром </t>
  </si>
  <si>
    <t>Батон</t>
  </si>
  <si>
    <t>Хлеб "Чусовской" с вит-мин. Смесью "Валетек-8"</t>
  </si>
  <si>
    <t>Итого:</t>
  </si>
  <si>
    <t>Обед</t>
  </si>
  <si>
    <t>ТТК№20</t>
  </si>
  <si>
    <t>Огурец свежий</t>
  </si>
  <si>
    <t>ТТК№104</t>
  </si>
  <si>
    <t>Суп картофельный с мясными фрикадельками</t>
  </si>
  <si>
    <t>ТТК№268</t>
  </si>
  <si>
    <t>Шницель рубленный из свинины</t>
  </si>
  <si>
    <t>ТТК№302</t>
  </si>
  <si>
    <t>Каша гречневая рассыпчатая</t>
  </si>
  <si>
    <t>ТТК№759</t>
  </si>
  <si>
    <t>Соус щадящий</t>
  </si>
  <si>
    <t>ТТК№342</t>
  </si>
  <si>
    <t>Компот из свежих ягод</t>
  </si>
  <si>
    <t>-</t>
  </si>
  <si>
    <t>Хлеб "Крестьянский" с вит-мин. Смесью "Валетек-8"</t>
  </si>
  <si>
    <t>Итого за день:</t>
  </si>
  <si>
    <t>Директор ООО "ЯСА-Вкус"</t>
  </si>
  <si>
    <t>Олюнин С.Ю.</t>
  </si>
  <si>
    <t>Директор лагеря</t>
  </si>
  <si>
    <t>Зав. производством</t>
  </si>
  <si>
    <t>Меню на 02 июня 2026 г.</t>
  </si>
  <si>
    <t>ТТК№209</t>
  </si>
  <si>
    <t>Яйцо вареное</t>
  </si>
  <si>
    <t>ТТК№174</t>
  </si>
  <si>
    <t>Каша пшенная с маслом</t>
  </si>
  <si>
    <t>Фрукт свежий</t>
  </si>
  <si>
    <t>ТТК№455/2</t>
  </si>
  <si>
    <t>Чай ягодный</t>
  </si>
  <si>
    <t>ТТК№50</t>
  </si>
  <si>
    <t>Закуска из свеклы с сыром и чесноком</t>
  </si>
  <si>
    <t>ТТК№102</t>
  </si>
  <si>
    <t>Суп картофельный с бобовыми и курой</t>
  </si>
  <si>
    <t>ТТК№291</t>
  </si>
  <si>
    <t>Плов из куры</t>
  </si>
  <si>
    <t>Компот из свежих плодов и ягод (яблоко)</t>
  </si>
  <si>
    <t>Меню на 03 июня 2026 г.</t>
  </si>
  <si>
    <t>Йогурт в индивидуальной упаковке</t>
  </si>
  <si>
    <t>ТТК№194</t>
  </si>
  <si>
    <t>Каша ячневая с маслом</t>
  </si>
  <si>
    <t>ТТК№14</t>
  </si>
  <si>
    <t>Масло сливочное</t>
  </si>
  <si>
    <t>ТТК№378</t>
  </si>
  <si>
    <t xml:space="preserve">Чай с молоком и сахаром </t>
  </si>
  <si>
    <t>ТТК№29</t>
  </si>
  <si>
    <t>Закуска из сырых овощей</t>
  </si>
  <si>
    <t>ТТК№95</t>
  </si>
  <si>
    <t>Рассольник по - Ленинградски со сметаной (с курой)</t>
  </si>
  <si>
    <t>ТТК№261</t>
  </si>
  <si>
    <t xml:space="preserve">Печень тушеная в  молочном соусе </t>
  </si>
  <si>
    <t>ТТК№203</t>
  </si>
  <si>
    <t>Макароны отварные</t>
  </si>
  <si>
    <t>ТТК№348</t>
  </si>
  <si>
    <t>Напиток из облепихи</t>
  </si>
  <si>
    <t>Меню на 04 июня 2026 г.</t>
  </si>
  <si>
    <t>Джем в индивидуальной упаковке</t>
  </si>
  <si>
    <t>ТТК № 173</t>
  </si>
  <si>
    <t>Каша вязкая молочная из овсяных хлопьев "Геркулес" с маслом</t>
  </si>
  <si>
    <t>ТТК№24</t>
  </si>
  <si>
    <t>Закуска из св. помидоров и огурцов</t>
  </si>
  <si>
    <t>ТТК№82</t>
  </si>
  <si>
    <t>Борщ из св капусты со сметаной (с курой)</t>
  </si>
  <si>
    <t>ТТК№623</t>
  </si>
  <si>
    <t>Кнели из птицы</t>
  </si>
  <si>
    <t>ТТК№312</t>
  </si>
  <si>
    <t>Картофельное пюре</t>
  </si>
  <si>
    <t>ТТК№388</t>
  </si>
  <si>
    <t>Напиток из шиповника</t>
  </si>
  <si>
    <t>Меню на 05 июня 2026 г.</t>
  </si>
  <si>
    <t>ТТК№262/1</t>
  </si>
  <si>
    <t>Каша рисовая</t>
  </si>
  <si>
    <t>Мандарин</t>
  </si>
  <si>
    <t>ТТК№382</t>
  </si>
  <si>
    <t>Какао с молоком</t>
  </si>
  <si>
    <t>ТТК№45</t>
  </si>
  <si>
    <t xml:space="preserve">Закуска из св капусты с морковью </t>
  </si>
  <si>
    <t>ТТК№103</t>
  </si>
  <si>
    <t>Суп картофельный с макаронами и курой</t>
  </si>
  <si>
    <t>ТТК№260</t>
  </si>
  <si>
    <t>Гуляш из свинины</t>
  </si>
  <si>
    <t>Компот из изюма</t>
  </si>
  <si>
    <t>Меню на 06 июня 2026 г.</t>
  </si>
  <si>
    <t>ТТК№120</t>
  </si>
  <si>
    <t>Суп молочный с мак. изделиями</t>
  </si>
  <si>
    <t>Закуска из свежего огурца</t>
  </si>
  <si>
    <t>ТТК№88</t>
  </si>
  <si>
    <t>Щи из свежей капусты со сметаной (с курой)</t>
  </si>
  <si>
    <t>ТТК №290</t>
  </si>
  <si>
    <t>Птица тушеная в сметанном соусе</t>
  </si>
  <si>
    <t>ТТК№305</t>
  </si>
  <si>
    <t xml:space="preserve">Рис припущенный </t>
  </si>
  <si>
    <t>Компот из свежих плодов и ягод(яблоко)</t>
  </si>
  <si>
    <t>Меню на 08 июня 2026 г.</t>
  </si>
  <si>
    <t>Кондитерское изделие</t>
  </si>
  <si>
    <t>ТТК№379</t>
  </si>
  <si>
    <t xml:space="preserve">Кофейный напиток </t>
  </si>
  <si>
    <t>Икра из кабачков</t>
  </si>
  <si>
    <t>ТТК №56</t>
  </si>
  <si>
    <t>Голубцы Любительские</t>
  </si>
  <si>
    <t>ТТК№1</t>
  </si>
  <si>
    <t>Напиток витаминизированный "Витошка"</t>
  </si>
  <si>
    <t>Меню на 09 июня 2026 г.</t>
  </si>
  <si>
    <t>ТТК№71</t>
  </si>
  <si>
    <t>Горошек зеленый с маслом</t>
  </si>
  <si>
    <t>ТТК№210</t>
  </si>
  <si>
    <t>Омлет натуральный</t>
  </si>
  <si>
    <t>ТТК№377</t>
  </si>
  <si>
    <t xml:space="preserve">Чай с сахаром и лимоном </t>
  </si>
  <si>
    <t>ТТК№16</t>
  </si>
  <si>
    <t>Закуска из св. капусты с огурцом</t>
  </si>
  <si>
    <t>ТТК№42</t>
  </si>
  <si>
    <t>Котлета Дружба</t>
  </si>
  <si>
    <t>ТТК №142</t>
  </si>
  <si>
    <t xml:space="preserve">Картофель и овощи тушеные в сметанном соусе </t>
  </si>
  <si>
    <t>Меню на 10 июня 2026 г.</t>
  </si>
  <si>
    <t>Сыр твердый</t>
  </si>
  <si>
    <t>Яблоко</t>
  </si>
  <si>
    <t>ТТК№211</t>
  </si>
  <si>
    <t>Колбаски Витаминные</t>
  </si>
  <si>
    <t>ТТК №321</t>
  </si>
  <si>
    <t xml:space="preserve">Капуста тушеная </t>
  </si>
  <si>
    <t>ТК №883</t>
  </si>
  <si>
    <t>Кисель</t>
  </si>
  <si>
    <t>Меню на 11 июня 2026 г.</t>
  </si>
  <si>
    <t>ТТК №234</t>
  </si>
  <si>
    <t>Пудинг творожный с изюмом и клубничным джемом</t>
  </si>
  <si>
    <t>Закуска из св капусты с зел горошком</t>
  </si>
  <si>
    <t>ТТК№279</t>
  </si>
  <si>
    <t>Тефтели мясные с рисом  в соусе</t>
  </si>
  <si>
    <t>Меню на 22 июня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</si>
</sst>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3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8" xfId="0" applyFont="1" applyBorder="1"/>
    <xf numFmtId="2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5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3" fillId="0" borderId="15" xfId="0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6" xfId="0" applyFont="1" applyBorder="1"/>
    <xf numFmtId="0" fontId="4" fillId="0" borderId="17" xfId="0" applyFont="1" applyBorder="1"/>
    <xf numFmtId="2" fontId="4" fillId="0" borderId="17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1" fillId="0" borderId="13" xfId="0" applyFont="1" applyBorder="1"/>
    <xf numFmtId="0" fontId="3" fillId="0" borderId="8" xfId="0" applyFont="1" applyBorder="1" applyAlignment="1">
      <alignment wrapText="1"/>
    </xf>
    <xf numFmtId="4" fontId="3" fillId="0" borderId="18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9" xfId="0" applyFont="1" applyBorder="1"/>
    <xf numFmtId="0" fontId="3" fillId="0" borderId="20" xfId="0" applyFont="1" applyBorder="1" applyAlignment="1">
      <alignment wrapText="1"/>
    </xf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/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wrapText="1"/>
    </xf>
    <xf numFmtId="4" fontId="3" fillId="0" borderId="22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7" fillId="0" borderId="13" xfId="0" applyFont="1" applyBorder="1"/>
    <xf numFmtId="0" fontId="7" fillId="0" borderId="8" xfId="0" applyFont="1" applyBorder="1"/>
    <xf numFmtId="2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13" xfId="0" applyFont="1" applyBorder="1"/>
    <xf numFmtId="0" fontId="8" fillId="0" borderId="8" xfId="0" applyFont="1" applyBorder="1" applyAlignment="1">
      <alignment horizontal="left" vertical="center"/>
    </xf>
    <xf numFmtId="2" fontId="8" fillId="0" borderId="8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 vertical="center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/>
    </xf>
    <xf numFmtId="0" fontId="8" fillId="0" borderId="13" xfId="0" applyFont="1" applyBorder="1" applyAlignment="1">
      <alignment vertical="center"/>
    </xf>
    <xf numFmtId="1" fontId="8" fillId="0" borderId="8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2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/>
    </xf>
    <xf numFmtId="0" fontId="8" fillId="0" borderId="8" xfId="0" applyFont="1" applyBorder="1" applyAlignment="1">
      <alignment wrapText="1"/>
    </xf>
    <xf numFmtId="0" fontId="8" fillId="0" borderId="7" xfId="0" applyFont="1" applyBorder="1"/>
    <xf numFmtId="1" fontId="8" fillId="0" borderId="14" xfId="0" applyNumberFormat="1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1"/>
  <sheetViews>
    <sheetView tabSelected="1" topLeftCell="A311" workbookViewId="0">
      <pane xSplit="1" ySplit="1" topLeftCell="B312" activePane="bottomRight" state="frozen"/>
      <selection activeCell="A311" sqref="A311"/>
      <selection pane="topRight" activeCell="B311" sqref="B311"/>
      <selection pane="bottomLeft" activeCell="A312" sqref="A312"/>
      <selection pane="bottomRight" activeCell="A343" sqref="A343:XFD373"/>
    </sheetView>
  </sheetViews>
  <sheetFormatPr defaultRowHeight="15" x14ac:dyDescent="0.25"/>
  <cols>
    <col min="2" max="2" width="12.28515625" customWidth="1"/>
    <col min="3" max="3" width="55" customWidth="1"/>
    <col min="4" max="7" width="12.140625" customWidth="1"/>
    <col min="8" max="8" width="13.140625" customWidth="1"/>
    <col min="9" max="9" width="12" customWidth="1"/>
  </cols>
  <sheetData>
    <row r="1" spans="2:9" ht="15.75" thickBot="1" x14ac:dyDescent="0.3"/>
    <row r="2" spans="2:9" ht="15.75" x14ac:dyDescent="0.25">
      <c r="B2" s="1"/>
      <c r="C2" s="2" t="s">
        <v>0</v>
      </c>
      <c r="D2" s="3"/>
      <c r="E2" s="3"/>
      <c r="F2" s="3"/>
      <c r="G2" s="3"/>
      <c r="H2" s="4" t="s">
        <v>1</v>
      </c>
      <c r="I2" s="5"/>
    </row>
    <row r="3" spans="2:9" ht="15.75" x14ac:dyDescent="0.25">
      <c r="B3" s="6"/>
      <c r="C3" s="7"/>
      <c r="D3" s="8"/>
      <c r="E3" s="8"/>
      <c r="F3" s="8"/>
      <c r="G3" s="8"/>
      <c r="H3" s="9"/>
      <c r="I3" s="10"/>
    </row>
    <row r="4" spans="2:9" ht="15.75" x14ac:dyDescent="0.25">
      <c r="B4" s="11"/>
      <c r="C4" s="12" t="s">
        <v>2</v>
      </c>
      <c r="D4" s="8"/>
      <c r="E4" s="8"/>
      <c r="F4" s="8"/>
      <c r="G4" s="8"/>
      <c r="H4" s="9"/>
      <c r="I4" s="10"/>
    </row>
    <row r="5" spans="2:9" ht="15.75" x14ac:dyDescent="0.25">
      <c r="B5" s="6"/>
      <c r="C5" s="13"/>
      <c r="D5" s="8"/>
      <c r="E5" s="8"/>
      <c r="F5" s="8"/>
      <c r="G5" s="8"/>
      <c r="H5" s="9"/>
      <c r="I5" s="10"/>
    </row>
    <row r="6" spans="2:9" ht="15.75" x14ac:dyDescent="0.25">
      <c r="B6" s="14" t="s">
        <v>3</v>
      </c>
      <c r="C6" s="15" t="s">
        <v>4</v>
      </c>
      <c r="D6" s="16" t="s">
        <v>5</v>
      </c>
      <c r="E6" s="16" t="s">
        <v>6</v>
      </c>
      <c r="F6" s="16" t="s">
        <v>7</v>
      </c>
      <c r="G6" s="16" t="s">
        <v>8</v>
      </c>
      <c r="H6" s="17" t="s">
        <v>9</v>
      </c>
      <c r="I6" s="18" t="s">
        <v>10</v>
      </c>
    </row>
    <row r="7" spans="2:9" ht="15.75" x14ac:dyDescent="0.25">
      <c r="B7" s="19"/>
      <c r="C7" s="15" t="s">
        <v>11</v>
      </c>
      <c r="D7" s="20"/>
      <c r="E7" s="21"/>
      <c r="F7" s="21"/>
      <c r="G7" s="21"/>
      <c r="H7" s="22"/>
      <c r="I7" s="23"/>
    </row>
    <row r="8" spans="2:9" ht="15.75" x14ac:dyDescent="0.25">
      <c r="B8" s="24" t="s">
        <v>12</v>
      </c>
      <c r="C8" s="25" t="s">
        <v>13</v>
      </c>
      <c r="D8" s="26">
        <v>6.04</v>
      </c>
      <c r="E8" s="26">
        <v>5.5</v>
      </c>
      <c r="F8" s="26">
        <v>0</v>
      </c>
      <c r="G8" s="26">
        <v>100.2</v>
      </c>
      <c r="H8" s="27">
        <v>20</v>
      </c>
      <c r="I8" s="28">
        <v>13.44</v>
      </c>
    </row>
    <row r="9" spans="2:9" ht="15.75" x14ac:dyDescent="0.25">
      <c r="B9" s="24" t="s">
        <v>14</v>
      </c>
      <c r="C9" s="29" t="s">
        <v>15</v>
      </c>
      <c r="D9" s="26">
        <v>7.5</v>
      </c>
      <c r="E9" s="26">
        <v>8.68</v>
      </c>
      <c r="F9" s="26">
        <v>29.39</v>
      </c>
      <c r="G9" s="26">
        <v>201.6</v>
      </c>
      <c r="H9" s="30">
        <v>210</v>
      </c>
      <c r="I9" s="31">
        <v>33.659999999999997</v>
      </c>
    </row>
    <row r="10" spans="2:9" ht="15.75" x14ac:dyDescent="0.25">
      <c r="B10" s="32" t="s">
        <v>16</v>
      </c>
      <c r="C10" s="33" t="s">
        <v>17</v>
      </c>
      <c r="D10" s="34">
        <v>3.9</v>
      </c>
      <c r="E10" s="34">
        <v>7.8</v>
      </c>
      <c r="F10" s="34">
        <v>27.6</v>
      </c>
      <c r="G10" s="35">
        <v>205</v>
      </c>
      <c r="H10" s="36">
        <v>70</v>
      </c>
      <c r="I10" s="31">
        <v>25.44</v>
      </c>
    </row>
    <row r="11" spans="2:9" ht="15.75" x14ac:dyDescent="0.25">
      <c r="B11" s="24" t="s">
        <v>18</v>
      </c>
      <c r="C11" s="25" t="s">
        <v>19</v>
      </c>
      <c r="D11" s="37">
        <v>0.2</v>
      </c>
      <c r="E11" s="37">
        <v>0</v>
      </c>
      <c r="F11" s="37">
        <v>14</v>
      </c>
      <c r="G11" s="37">
        <v>56</v>
      </c>
      <c r="H11" s="38">
        <v>200</v>
      </c>
      <c r="I11" s="28">
        <v>3.67</v>
      </c>
    </row>
    <row r="12" spans="2:9" ht="15.75" x14ac:dyDescent="0.25">
      <c r="B12" s="24" t="s">
        <v>16</v>
      </c>
      <c r="C12" s="25" t="s">
        <v>20</v>
      </c>
      <c r="D12" s="39">
        <v>2.31</v>
      </c>
      <c r="E12" s="39">
        <v>0.28999999999999998</v>
      </c>
      <c r="F12" s="39">
        <v>14.37</v>
      </c>
      <c r="G12" s="39">
        <v>70.8</v>
      </c>
      <c r="H12" s="30">
        <v>30</v>
      </c>
      <c r="I12" s="28">
        <v>3.77</v>
      </c>
    </row>
    <row r="13" spans="2:9" ht="15.75" x14ac:dyDescent="0.25">
      <c r="B13" s="24" t="s">
        <v>16</v>
      </c>
      <c r="C13" s="33" t="s">
        <v>21</v>
      </c>
      <c r="D13" s="40">
        <v>3.16</v>
      </c>
      <c r="E13" s="40">
        <v>0.4</v>
      </c>
      <c r="F13" s="40">
        <v>19.32</v>
      </c>
      <c r="G13" s="41">
        <v>93.52</v>
      </c>
      <c r="H13" s="42">
        <v>30</v>
      </c>
      <c r="I13" s="31">
        <v>3</v>
      </c>
    </row>
    <row r="14" spans="2:9" ht="15.75" x14ac:dyDescent="0.25">
      <c r="B14" s="19"/>
      <c r="C14" s="43" t="s">
        <v>22</v>
      </c>
      <c r="D14" s="44">
        <f t="shared" ref="D14:H14" si="0">SUM(D8:D13)</f>
        <v>23.109999999999996</v>
      </c>
      <c r="E14" s="44">
        <f t="shared" si="0"/>
        <v>22.669999999999998</v>
      </c>
      <c r="F14" s="44">
        <f t="shared" si="0"/>
        <v>104.68</v>
      </c>
      <c r="G14" s="44">
        <f t="shared" si="0"/>
        <v>727.11999999999989</v>
      </c>
      <c r="H14" s="44">
        <f t="shared" si="0"/>
        <v>560</v>
      </c>
      <c r="I14" s="44">
        <f>SUM(I8:I13)</f>
        <v>82.97999999999999</v>
      </c>
    </row>
    <row r="15" spans="2:9" ht="15.75" x14ac:dyDescent="0.25">
      <c r="B15" s="19"/>
      <c r="C15" s="15" t="s">
        <v>23</v>
      </c>
      <c r="D15" s="45"/>
      <c r="E15" s="46"/>
      <c r="F15" s="46"/>
      <c r="G15" s="46"/>
      <c r="H15" s="46"/>
      <c r="I15" s="47"/>
    </row>
    <row r="16" spans="2:9" ht="15.75" x14ac:dyDescent="0.25">
      <c r="B16" s="24" t="s">
        <v>24</v>
      </c>
      <c r="C16" s="25" t="s">
        <v>25</v>
      </c>
      <c r="D16" s="26">
        <v>0.75</v>
      </c>
      <c r="E16" s="26">
        <v>0</v>
      </c>
      <c r="F16" s="26">
        <v>2.37</v>
      </c>
      <c r="G16" s="26">
        <v>66.66</v>
      </c>
      <c r="H16" s="27">
        <v>100</v>
      </c>
      <c r="I16" s="28">
        <v>22.72</v>
      </c>
    </row>
    <row r="17" spans="2:9" ht="15.75" x14ac:dyDescent="0.25">
      <c r="B17" s="48" t="s">
        <v>26</v>
      </c>
      <c r="C17" s="49" t="s">
        <v>27</v>
      </c>
      <c r="D17" s="50">
        <v>6.21</v>
      </c>
      <c r="E17" s="50">
        <v>5.94</v>
      </c>
      <c r="F17" s="50">
        <v>13.4</v>
      </c>
      <c r="G17" s="50">
        <v>105</v>
      </c>
      <c r="H17" s="51">
        <v>250</v>
      </c>
      <c r="I17" s="28">
        <v>29.14</v>
      </c>
    </row>
    <row r="18" spans="2:9" ht="15.75" x14ac:dyDescent="0.25">
      <c r="B18" s="24" t="s">
        <v>28</v>
      </c>
      <c r="C18" s="25" t="s">
        <v>29</v>
      </c>
      <c r="D18" s="37">
        <v>12.31</v>
      </c>
      <c r="E18" s="37">
        <v>13.58</v>
      </c>
      <c r="F18" s="37">
        <v>12.62</v>
      </c>
      <c r="G18" s="37">
        <v>289.5</v>
      </c>
      <c r="H18" s="52">
        <v>100</v>
      </c>
      <c r="I18" s="31">
        <v>49.75</v>
      </c>
    </row>
    <row r="19" spans="2:9" ht="15.75" x14ac:dyDescent="0.25">
      <c r="B19" s="24" t="s">
        <v>30</v>
      </c>
      <c r="C19" s="25" t="s">
        <v>31</v>
      </c>
      <c r="D19" s="37">
        <v>6.33</v>
      </c>
      <c r="E19" s="37">
        <v>7.3109999999999999</v>
      </c>
      <c r="F19" s="37">
        <v>26</v>
      </c>
      <c r="G19" s="37">
        <v>192.58</v>
      </c>
      <c r="H19" s="52">
        <v>180</v>
      </c>
      <c r="I19" s="31">
        <v>16.14</v>
      </c>
    </row>
    <row r="20" spans="2:9" ht="15.75" x14ac:dyDescent="0.25">
      <c r="B20" s="24" t="s">
        <v>32</v>
      </c>
      <c r="C20" s="25" t="s">
        <v>33</v>
      </c>
      <c r="D20" s="37">
        <v>0.43</v>
      </c>
      <c r="E20" s="37">
        <v>2.65</v>
      </c>
      <c r="F20" s="37">
        <v>2.57</v>
      </c>
      <c r="G20" s="37">
        <v>35.9</v>
      </c>
      <c r="H20" s="52">
        <v>30</v>
      </c>
      <c r="I20" s="31">
        <v>5.44</v>
      </c>
    </row>
    <row r="21" spans="2:9" ht="15.75" x14ac:dyDescent="0.25">
      <c r="B21" s="24" t="s">
        <v>34</v>
      </c>
      <c r="C21" s="25" t="s">
        <v>35</v>
      </c>
      <c r="D21" s="26">
        <v>0.23</v>
      </c>
      <c r="E21" s="26" t="s">
        <v>36</v>
      </c>
      <c r="F21" s="26">
        <v>29.41</v>
      </c>
      <c r="G21" s="26">
        <v>118.5</v>
      </c>
      <c r="H21" s="27">
        <v>200</v>
      </c>
      <c r="I21" s="31">
        <v>15.04</v>
      </c>
    </row>
    <row r="22" spans="2:9" ht="15.75" x14ac:dyDescent="0.25">
      <c r="B22" s="32" t="s">
        <v>16</v>
      </c>
      <c r="C22" s="33" t="s">
        <v>21</v>
      </c>
      <c r="D22" s="34">
        <f>1.4*36/24</f>
        <v>2.1</v>
      </c>
      <c r="E22" s="34">
        <f>0.27*36/24</f>
        <v>0.40500000000000003</v>
      </c>
      <c r="F22" s="34">
        <f>12.3*36/24</f>
        <v>18.45</v>
      </c>
      <c r="G22" s="35">
        <f>57.47*36/24</f>
        <v>86.204999999999998</v>
      </c>
      <c r="H22" s="36">
        <v>40</v>
      </c>
      <c r="I22" s="31">
        <v>4.12</v>
      </c>
    </row>
    <row r="23" spans="2:9" ht="15.75" x14ac:dyDescent="0.25">
      <c r="B23" s="32" t="s">
        <v>16</v>
      </c>
      <c r="C23" s="33" t="s">
        <v>37</v>
      </c>
      <c r="D23" s="34">
        <f>3.16*60/40</f>
        <v>4.74</v>
      </c>
      <c r="E23" s="34">
        <f>0.4*60/40</f>
        <v>0.6</v>
      </c>
      <c r="F23" s="34">
        <f>19.32*60/40</f>
        <v>28.98</v>
      </c>
      <c r="G23" s="35">
        <f>93.52*60/40</f>
        <v>140.28</v>
      </c>
      <c r="H23" s="36">
        <v>40</v>
      </c>
      <c r="I23" s="28">
        <v>4</v>
      </c>
    </row>
    <row r="24" spans="2:9" ht="15.75" x14ac:dyDescent="0.25">
      <c r="B24" s="53"/>
      <c r="C24" s="54" t="s">
        <v>22</v>
      </c>
      <c r="D24" s="55">
        <f t="shared" ref="D24:I24" si="1">SUM(D16:D23)</f>
        <v>33.1</v>
      </c>
      <c r="E24" s="55">
        <f t="shared" si="1"/>
        <v>30.486000000000001</v>
      </c>
      <c r="F24" s="55">
        <f t="shared" si="1"/>
        <v>133.80000000000001</v>
      </c>
      <c r="G24" s="55">
        <f t="shared" si="1"/>
        <v>1034.625</v>
      </c>
      <c r="H24" s="55">
        <f t="shared" si="1"/>
        <v>940</v>
      </c>
      <c r="I24" s="56">
        <f t="shared" si="1"/>
        <v>146.35</v>
      </c>
    </row>
    <row r="25" spans="2:9" ht="15.75" x14ac:dyDescent="0.25">
      <c r="B25" s="106" t="s">
        <v>38</v>
      </c>
      <c r="C25" s="107"/>
      <c r="D25" s="107"/>
      <c r="E25" s="107"/>
      <c r="F25" s="107"/>
      <c r="G25" s="107"/>
      <c r="H25" s="107"/>
      <c r="I25" s="57">
        <f>I14+I24</f>
        <v>229.32999999999998</v>
      </c>
    </row>
    <row r="26" spans="2:9" ht="15.75" x14ac:dyDescent="0.25">
      <c r="B26" s="6"/>
      <c r="C26" s="7"/>
      <c r="D26" s="8"/>
      <c r="E26" s="8"/>
      <c r="F26" s="8"/>
      <c r="G26" s="8"/>
      <c r="H26" s="9"/>
      <c r="I26" s="10"/>
    </row>
    <row r="27" spans="2:9" ht="15.75" x14ac:dyDescent="0.25">
      <c r="B27" s="6"/>
      <c r="C27" s="12" t="s">
        <v>39</v>
      </c>
      <c r="D27" s="8"/>
      <c r="E27" s="8"/>
      <c r="F27" s="8"/>
      <c r="G27" s="8"/>
      <c r="H27" s="58" t="s">
        <v>40</v>
      </c>
      <c r="I27" s="10"/>
    </row>
    <row r="28" spans="2:9" ht="15.75" x14ac:dyDescent="0.25">
      <c r="B28" s="6"/>
      <c r="C28" s="7"/>
      <c r="D28" s="8"/>
      <c r="E28" s="8"/>
      <c r="F28" s="8"/>
      <c r="G28" s="8"/>
      <c r="H28" s="9"/>
      <c r="I28" s="10"/>
    </row>
    <row r="29" spans="2:9" ht="15.75" x14ac:dyDescent="0.25">
      <c r="B29" s="6"/>
      <c r="C29" s="12" t="s">
        <v>41</v>
      </c>
      <c r="D29" s="8"/>
      <c r="E29" s="8"/>
      <c r="F29" s="8"/>
      <c r="G29" s="8"/>
      <c r="H29" s="9"/>
      <c r="I29" s="10"/>
    </row>
    <row r="30" spans="2:9" ht="15.75" x14ac:dyDescent="0.25">
      <c r="B30" s="6"/>
      <c r="C30" s="7"/>
      <c r="D30" s="8"/>
      <c r="E30" s="8"/>
      <c r="F30" s="8"/>
      <c r="G30" s="8"/>
      <c r="H30" s="9"/>
      <c r="I30" s="10"/>
    </row>
    <row r="31" spans="2:9" ht="16.5" thickBot="1" x14ac:dyDescent="0.3">
      <c r="B31" s="59"/>
      <c r="C31" s="60" t="s">
        <v>42</v>
      </c>
      <c r="D31" s="61"/>
      <c r="E31" s="61"/>
      <c r="F31" s="61"/>
      <c r="G31" s="61"/>
      <c r="H31" s="62"/>
      <c r="I31" s="63"/>
    </row>
    <row r="33" spans="2:9" ht="15.75" thickBot="1" x14ac:dyDescent="0.3"/>
    <row r="34" spans="2:9" ht="15.75" x14ac:dyDescent="0.25">
      <c r="B34" s="1"/>
      <c r="C34" s="2" t="s">
        <v>0</v>
      </c>
      <c r="D34" s="3"/>
      <c r="E34" s="3"/>
      <c r="F34" s="3"/>
      <c r="G34" s="3"/>
      <c r="H34" s="4" t="s">
        <v>1</v>
      </c>
      <c r="I34" s="5"/>
    </row>
    <row r="35" spans="2:9" ht="15.75" x14ac:dyDescent="0.25">
      <c r="B35" s="6"/>
      <c r="C35" s="7"/>
      <c r="D35" s="8"/>
      <c r="E35" s="8"/>
      <c r="F35" s="8"/>
      <c r="G35" s="8"/>
      <c r="H35" s="9"/>
      <c r="I35" s="10"/>
    </row>
    <row r="36" spans="2:9" ht="15.75" x14ac:dyDescent="0.25">
      <c r="B36" s="11"/>
      <c r="C36" s="12" t="s">
        <v>43</v>
      </c>
      <c r="D36" s="8"/>
      <c r="E36" s="8"/>
      <c r="F36" s="8"/>
      <c r="G36" s="8"/>
      <c r="H36" s="9"/>
      <c r="I36" s="10"/>
    </row>
    <row r="37" spans="2:9" ht="15.75" x14ac:dyDescent="0.25">
      <c r="B37" s="6"/>
      <c r="C37" s="13"/>
      <c r="D37" s="8"/>
      <c r="E37" s="8"/>
      <c r="F37" s="8"/>
      <c r="G37" s="8"/>
      <c r="H37" s="9"/>
      <c r="I37" s="10"/>
    </row>
    <row r="38" spans="2:9" ht="15.75" x14ac:dyDescent="0.25">
      <c r="B38" s="14" t="s">
        <v>3</v>
      </c>
      <c r="C38" s="15" t="s">
        <v>4</v>
      </c>
      <c r="D38" s="16" t="s">
        <v>5</v>
      </c>
      <c r="E38" s="16" t="s">
        <v>6</v>
      </c>
      <c r="F38" s="16" t="s">
        <v>7</v>
      </c>
      <c r="G38" s="16" t="s">
        <v>8</v>
      </c>
      <c r="H38" s="17" t="s">
        <v>9</v>
      </c>
      <c r="I38" s="18" t="s">
        <v>10</v>
      </c>
    </row>
    <row r="39" spans="2:9" ht="15.75" x14ac:dyDescent="0.25">
      <c r="B39" s="19"/>
      <c r="C39" s="15" t="s">
        <v>11</v>
      </c>
      <c r="D39" s="20"/>
      <c r="E39" s="21"/>
      <c r="F39" s="21"/>
      <c r="G39" s="21"/>
      <c r="H39" s="22"/>
      <c r="I39" s="23"/>
    </row>
    <row r="40" spans="2:9" ht="15.75" x14ac:dyDescent="0.25">
      <c r="B40" s="24" t="s">
        <v>44</v>
      </c>
      <c r="C40" s="25" t="s">
        <v>45</v>
      </c>
      <c r="D40" s="26">
        <v>5.08</v>
      </c>
      <c r="E40" s="26">
        <v>4.5999999999999996</v>
      </c>
      <c r="F40" s="26">
        <v>0.28000000000000003</v>
      </c>
      <c r="G40" s="26">
        <v>63</v>
      </c>
      <c r="H40" s="27">
        <v>40</v>
      </c>
      <c r="I40" s="28">
        <v>11.78</v>
      </c>
    </row>
    <row r="41" spans="2:9" ht="15.75" x14ac:dyDescent="0.25">
      <c r="B41" s="24" t="s">
        <v>46</v>
      </c>
      <c r="C41" s="29" t="s">
        <v>47</v>
      </c>
      <c r="D41" s="37">
        <f>7.3+2.8+0.2</f>
        <v>10.299999999999999</v>
      </c>
      <c r="E41" s="37">
        <v>16</v>
      </c>
      <c r="F41" s="37">
        <f>38.27+0.13</f>
        <v>38.400000000000006</v>
      </c>
      <c r="G41" s="37">
        <f>220.98+65.72</f>
        <v>286.7</v>
      </c>
      <c r="H41" s="36">
        <v>210</v>
      </c>
      <c r="I41" s="31">
        <v>34.03</v>
      </c>
    </row>
    <row r="42" spans="2:9" ht="15.75" x14ac:dyDescent="0.25">
      <c r="B42" s="64" t="s">
        <v>16</v>
      </c>
      <c r="C42" s="33" t="s">
        <v>48</v>
      </c>
      <c r="D42" s="34">
        <v>0.8</v>
      </c>
      <c r="E42" s="34">
        <v>0.8</v>
      </c>
      <c r="F42" s="34">
        <v>19.600000000000001</v>
      </c>
      <c r="G42" s="35">
        <v>94</v>
      </c>
      <c r="H42" s="36">
        <v>150</v>
      </c>
      <c r="I42" s="31">
        <v>48</v>
      </c>
    </row>
    <row r="43" spans="2:9" ht="15.75" x14ac:dyDescent="0.25">
      <c r="B43" s="65" t="s">
        <v>49</v>
      </c>
      <c r="C43" s="25" t="s">
        <v>50</v>
      </c>
      <c r="D43" s="26">
        <v>1.45</v>
      </c>
      <c r="E43" s="26">
        <v>0.192</v>
      </c>
      <c r="F43" s="26">
        <v>11.733000000000001</v>
      </c>
      <c r="G43" s="26">
        <v>54.46</v>
      </c>
      <c r="H43" s="66">
        <v>200</v>
      </c>
      <c r="I43" s="28">
        <v>13.82</v>
      </c>
    </row>
    <row r="44" spans="2:9" ht="15.75" x14ac:dyDescent="0.25">
      <c r="B44" s="24" t="s">
        <v>16</v>
      </c>
      <c r="C44" s="25" t="s">
        <v>20</v>
      </c>
      <c r="D44" s="39">
        <v>2.31</v>
      </c>
      <c r="E44" s="39">
        <v>0.28999999999999998</v>
      </c>
      <c r="F44" s="39">
        <v>14.37</v>
      </c>
      <c r="G44" s="39">
        <v>70.8</v>
      </c>
      <c r="H44" s="30">
        <v>30</v>
      </c>
      <c r="I44" s="28">
        <v>3.77</v>
      </c>
    </row>
    <row r="45" spans="2:9" ht="15.75" x14ac:dyDescent="0.25">
      <c r="B45" s="24" t="s">
        <v>16</v>
      </c>
      <c r="C45" s="33" t="s">
        <v>21</v>
      </c>
      <c r="D45" s="40">
        <v>3.16</v>
      </c>
      <c r="E45" s="40">
        <v>0.4</v>
      </c>
      <c r="F45" s="40">
        <v>19.32</v>
      </c>
      <c r="G45" s="41">
        <v>93.52</v>
      </c>
      <c r="H45" s="42">
        <v>30</v>
      </c>
      <c r="I45" s="31">
        <v>3</v>
      </c>
    </row>
    <row r="46" spans="2:9" ht="15.75" x14ac:dyDescent="0.25">
      <c r="B46" s="19"/>
      <c r="C46" s="43" t="s">
        <v>22</v>
      </c>
      <c r="D46" s="44">
        <f t="shared" ref="D46:H46" si="2">SUM(D40:D45)</f>
        <v>23.099999999999998</v>
      </c>
      <c r="E46" s="44">
        <f t="shared" si="2"/>
        <v>22.282</v>
      </c>
      <c r="F46" s="44">
        <f t="shared" si="2"/>
        <v>103.703</v>
      </c>
      <c r="G46" s="44">
        <f t="shared" si="2"/>
        <v>662.4799999999999</v>
      </c>
      <c r="H46" s="44">
        <f t="shared" si="2"/>
        <v>660</v>
      </c>
      <c r="I46" s="44">
        <f>SUM(I40:I45)</f>
        <v>114.39999999999999</v>
      </c>
    </row>
    <row r="47" spans="2:9" ht="15.75" x14ac:dyDescent="0.25">
      <c r="B47" s="19"/>
      <c r="C47" s="15" t="s">
        <v>23</v>
      </c>
      <c r="D47" s="45"/>
      <c r="E47" s="46"/>
      <c r="F47" s="46"/>
      <c r="G47" s="46"/>
      <c r="H47" s="46"/>
      <c r="I47" s="47"/>
    </row>
    <row r="48" spans="2:9" ht="15.75" x14ac:dyDescent="0.25">
      <c r="B48" s="24" t="s">
        <v>51</v>
      </c>
      <c r="C48" s="67" t="s">
        <v>52</v>
      </c>
      <c r="D48" s="26">
        <v>3.5449999999999999</v>
      </c>
      <c r="E48" s="26">
        <v>9.4250000000000007</v>
      </c>
      <c r="F48" s="26">
        <v>0.29899999999999999</v>
      </c>
      <c r="G48" s="26">
        <v>100.2</v>
      </c>
      <c r="H48" s="27">
        <v>100</v>
      </c>
      <c r="I48" s="28">
        <v>28.94</v>
      </c>
    </row>
    <row r="49" spans="2:9" ht="15.75" x14ac:dyDescent="0.25">
      <c r="B49" s="24" t="s">
        <v>53</v>
      </c>
      <c r="C49" s="25" t="s">
        <v>54</v>
      </c>
      <c r="D49" s="26">
        <v>5.05</v>
      </c>
      <c r="E49" s="26">
        <v>7.2130000000000001</v>
      </c>
      <c r="F49" s="26">
        <v>9.9860000000000007</v>
      </c>
      <c r="G49" s="26">
        <v>125.06100000000001</v>
      </c>
      <c r="H49" s="27">
        <v>250</v>
      </c>
      <c r="I49" s="28">
        <v>23.61</v>
      </c>
    </row>
    <row r="50" spans="2:9" ht="15.75" x14ac:dyDescent="0.25">
      <c r="B50" s="24" t="s">
        <v>55</v>
      </c>
      <c r="C50" s="25" t="s">
        <v>56</v>
      </c>
      <c r="D50" s="26">
        <v>18.18</v>
      </c>
      <c r="E50" s="26">
        <v>13.08</v>
      </c>
      <c r="F50" s="26">
        <v>44.66</v>
      </c>
      <c r="G50" s="26">
        <v>381.66</v>
      </c>
      <c r="H50" s="27">
        <v>250</v>
      </c>
      <c r="I50" s="31">
        <v>83.97</v>
      </c>
    </row>
    <row r="51" spans="2:9" ht="15.75" x14ac:dyDescent="0.25">
      <c r="B51" s="24" t="s">
        <v>34</v>
      </c>
      <c r="C51" s="33" t="s">
        <v>57</v>
      </c>
      <c r="D51" s="37">
        <v>0.23</v>
      </c>
      <c r="E51" s="37">
        <v>0</v>
      </c>
      <c r="F51" s="37">
        <v>29.41</v>
      </c>
      <c r="G51" s="37">
        <v>118.5</v>
      </c>
      <c r="H51" s="52">
        <v>200</v>
      </c>
      <c r="I51" s="31">
        <v>13.52</v>
      </c>
    </row>
    <row r="52" spans="2:9" ht="15.75" x14ac:dyDescent="0.25">
      <c r="B52" s="32" t="s">
        <v>16</v>
      </c>
      <c r="C52" s="33" t="s">
        <v>21</v>
      </c>
      <c r="D52" s="34">
        <f>1.4*36/24</f>
        <v>2.1</v>
      </c>
      <c r="E52" s="34">
        <f>0.27*36/24</f>
        <v>0.40500000000000003</v>
      </c>
      <c r="F52" s="34">
        <f>12.3*36/24</f>
        <v>18.45</v>
      </c>
      <c r="G52" s="35">
        <f>57.47*36/24</f>
        <v>86.204999999999998</v>
      </c>
      <c r="H52" s="36">
        <v>40</v>
      </c>
      <c r="I52" s="31">
        <v>4.12</v>
      </c>
    </row>
    <row r="53" spans="2:9" ht="15.75" x14ac:dyDescent="0.25">
      <c r="B53" s="68" t="s">
        <v>16</v>
      </c>
      <c r="C53" s="69" t="s">
        <v>37</v>
      </c>
      <c r="D53" s="34">
        <f>3.16*60/40</f>
        <v>4.74</v>
      </c>
      <c r="E53" s="34">
        <f>0.4*60/40</f>
        <v>0.6</v>
      </c>
      <c r="F53" s="34">
        <f>19.32*60/40</f>
        <v>28.98</v>
      </c>
      <c r="G53" s="35">
        <f>93.52*60/40</f>
        <v>140.28</v>
      </c>
      <c r="H53" s="36">
        <v>40</v>
      </c>
      <c r="I53" s="31">
        <v>4</v>
      </c>
    </row>
    <row r="54" spans="2:9" ht="15.75" x14ac:dyDescent="0.25">
      <c r="B54" s="53"/>
      <c r="C54" s="54" t="s">
        <v>22</v>
      </c>
      <c r="D54" s="70">
        <f t="shared" ref="D54:I54" si="3">SUM(D48:D53)</f>
        <v>33.844999999999999</v>
      </c>
      <c r="E54" s="55">
        <f t="shared" si="3"/>
        <v>30.723000000000006</v>
      </c>
      <c r="F54" s="55">
        <f t="shared" si="3"/>
        <v>131.785</v>
      </c>
      <c r="G54" s="55">
        <f t="shared" si="3"/>
        <v>951.90600000000006</v>
      </c>
      <c r="H54" s="55">
        <f t="shared" si="3"/>
        <v>880</v>
      </c>
      <c r="I54" s="56">
        <f t="shared" si="3"/>
        <v>158.16</v>
      </c>
    </row>
    <row r="55" spans="2:9" ht="15.75" x14ac:dyDescent="0.25">
      <c r="B55" s="106" t="s">
        <v>38</v>
      </c>
      <c r="C55" s="107"/>
      <c r="D55" s="107"/>
      <c r="E55" s="107"/>
      <c r="F55" s="107"/>
      <c r="G55" s="107"/>
      <c r="H55" s="107"/>
      <c r="I55" s="57">
        <f>I46+I54</f>
        <v>272.56</v>
      </c>
    </row>
    <row r="56" spans="2:9" ht="15.75" x14ac:dyDescent="0.25">
      <c r="B56" s="6"/>
      <c r="C56" s="7"/>
      <c r="D56" s="8"/>
      <c r="E56" s="8"/>
      <c r="F56" s="8"/>
      <c r="G56" s="8"/>
      <c r="H56" s="9"/>
      <c r="I56" s="10"/>
    </row>
    <row r="57" spans="2:9" ht="15.75" x14ac:dyDescent="0.25">
      <c r="B57" s="6"/>
      <c r="C57" s="12" t="s">
        <v>39</v>
      </c>
      <c r="D57" s="8"/>
      <c r="E57" s="8"/>
      <c r="F57" s="8"/>
      <c r="G57" s="8"/>
      <c r="H57" s="58" t="s">
        <v>40</v>
      </c>
      <c r="I57" s="10"/>
    </row>
    <row r="58" spans="2:9" ht="15.75" x14ac:dyDescent="0.25">
      <c r="B58" s="6"/>
      <c r="C58" s="7"/>
      <c r="D58" s="8"/>
      <c r="E58" s="8"/>
      <c r="F58" s="8"/>
      <c r="G58" s="8"/>
      <c r="H58" s="9"/>
      <c r="I58" s="10"/>
    </row>
    <row r="59" spans="2:9" ht="15.75" x14ac:dyDescent="0.25">
      <c r="B59" s="6"/>
      <c r="C59" s="12" t="s">
        <v>41</v>
      </c>
      <c r="D59" s="8"/>
      <c r="E59" s="8"/>
      <c r="F59" s="8"/>
      <c r="G59" s="8"/>
      <c r="H59" s="9"/>
      <c r="I59" s="10"/>
    </row>
    <row r="60" spans="2:9" ht="15.75" x14ac:dyDescent="0.25">
      <c r="B60" s="6"/>
      <c r="C60" s="7"/>
      <c r="D60" s="8"/>
      <c r="E60" s="8"/>
      <c r="F60" s="8"/>
      <c r="G60" s="8"/>
      <c r="H60" s="9"/>
      <c r="I60" s="10"/>
    </row>
    <row r="61" spans="2:9" ht="16.5" thickBot="1" x14ac:dyDescent="0.3">
      <c r="B61" s="59"/>
      <c r="C61" s="60" t="s">
        <v>42</v>
      </c>
      <c r="D61" s="61"/>
      <c r="E61" s="61"/>
      <c r="F61" s="61"/>
      <c r="G61" s="61"/>
      <c r="H61" s="62"/>
      <c r="I61" s="63"/>
    </row>
    <row r="63" spans="2:9" ht="15.75" thickBot="1" x14ac:dyDescent="0.3"/>
    <row r="64" spans="2:9" ht="15.75" x14ac:dyDescent="0.25">
      <c r="B64" s="1"/>
      <c r="C64" s="2" t="s">
        <v>0</v>
      </c>
      <c r="D64" s="3"/>
      <c r="E64" s="3"/>
      <c r="F64" s="3"/>
      <c r="G64" s="3"/>
      <c r="H64" s="4" t="s">
        <v>1</v>
      </c>
      <c r="I64" s="5"/>
    </row>
    <row r="65" spans="2:9" ht="15.75" x14ac:dyDescent="0.25">
      <c r="B65" s="6"/>
      <c r="C65" s="7"/>
      <c r="D65" s="8"/>
      <c r="E65" s="8"/>
      <c r="F65" s="8"/>
      <c r="G65" s="8"/>
      <c r="H65" s="9"/>
      <c r="I65" s="10"/>
    </row>
    <row r="66" spans="2:9" ht="15.75" x14ac:dyDescent="0.25">
      <c r="B66" s="11"/>
      <c r="C66" s="12" t="s">
        <v>58</v>
      </c>
      <c r="D66" s="8"/>
      <c r="E66" s="8"/>
      <c r="F66" s="8"/>
      <c r="G66" s="8"/>
      <c r="H66" s="9"/>
      <c r="I66" s="10"/>
    </row>
    <row r="67" spans="2:9" ht="15.75" x14ac:dyDescent="0.25">
      <c r="B67" s="6"/>
      <c r="C67" s="13"/>
      <c r="D67" s="8"/>
      <c r="E67" s="8"/>
      <c r="F67" s="8"/>
      <c r="G67" s="8"/>
      <c r="H67" s="9"/>
      <c r="I67" s="10"/>
    </row>
    <row r="68" spans="2:9" ht="15.75" x14ac:dyDescent="0.25">
      <c r="B68" s="14" t="s">
        <v>3</v>
      </c>
      <c r="C68" s="15" t="s">
        <v>4</v>
      </c>
      <c r="D68" s="71" t="s">
        <v>5</v>
      </c>
      <c r="E68" s="71" t="s">
        <v>6</v>
      </c>
      <c r="F68" s="71" t="s">
        <v>7</v>
      </c>
      <c r="G68" s="71" t="s">
        <v>8</v>
      </c>
      <c r="H68" s="17" t="s">
        <v>9</v>
      </c>
      <c r="I68" s="18" t="s">
        <v>10</v>
      </c>
    </row>
    <row r="69" spans="2:9" ht="15.75" x14ac:dyDescent="0.25">
      <c r="B69" s="19"/>
      <c r="C69" s="15" t="s">
        <v>11</v>
      </c>
      <c r="D69" s="20"/>
      <c r="E69" s="21"/>
      <c r="F69" s="21"/>
      <c r="G69" s="21"/>
      <c r="H69" s="22"/>
      <c r="I69" s="23"/>
    </row>
    <row r="70" spans="2:9" ht="15.75" x14ac:dyDescent="0.25">
      <c r="B70" s="32" t="s">
        <v>16</v>
      </c>
      <c r="C70" s="25" t="s">
        <v>59</v>
      </c>
      <c r="D70" s="37">
        <v>4.5999999999999996</v>
      </c>
      <c r="E70" s="37">
        <v>5</v>
      </c>
      <c r="F70" s="37">
        <v>17</v>
      </c>
      <c r="G70" s="37">
        <v>159</v>
      </c>
      <c r="H70" s="36">
        <v>200</v>
      </c>
      <c r="I70" s="72">
        <v>43.38</v>
      </c>
    </row>
    <row r="71" spans="2:9" ht="15.75" x14ac:dyDescent="0.25">
      <c r="B71" s="24" t="s">
        <v>60</v>
      </c>
      <c r="C71" s="29" t="s">
        <v>61</v>
      </c>
      <c r="D71" s="37">
        <v>12</v>
      </c>
      <c r="E71" s="37">
        <v>11</v>
      </c>
      <c r="F71" s="37">
        <f>38.27+0.13</f>
        <v>38.400000000000006</v>
      </c>
      <c r="G71" s="37">
        <v>252</v>
      </c>
      <c r="H71" s="36">
        <v>205</v>
      </c>
      <c r="I71" s="31">
        <v>31.42</v>
      </c>
    </row>
    <row r="72" spans="2:9" ht="15.75" x14ac:dyDescent="0.25">
      <c r="B72" s="32" t="s">
        <v>62</v>
      </c>
      <c r="C72" s="33" t="s">
        <v>63</v>
      </c>
      <c r="D72" s="34">
        <v>0.2</v>
      </c>
      <c r="E72" s="34">
        <v>7.2</v>
      </c>
      <c r="F72" s="34">
        <v>0.3</v>
      </c>
      <c r="G72" s="35">
        <v>78</v>
      </c>
      <c r="H72" s="36">
        <v>10</v>
      </c>
      <c r="I72" s="31">
        <v>17.89</v>
      </c>
    </row>
    <row r="73" spans="2:9" ht="15.75" x14ac:dyDescent="0.25">
      <c r="B73" s="65" t="s">
        <v>64</v>
      </c>
      <c r="C73" s="25" t="s">
        <v>65</v>
      </c>
      <c r="D73" s="26">
        <v>1.52</v>
      </c>
      <c r="E73" s="26">
        <v>1.35</v>
      </c>
      <c r="F73" s="26">
        <v>15.9</v>
      </c>
      <c r="G73" s="73">
        <v>81</v>
      </c>
      <c r="H73" s="27">
        <v>200</v>
      </c>
      <c r="I73" s="72">
        <v>9.89</v>
      </c>
    </row>
    <row r="74" spans="2:9" ht="15.75" x14ac:dyDescent="0.25">
      <c r="B74" s="24" t="s">
        <v>16</v>
      </c>
      <c r="C74" s="25" t="s">
        <v>20</v>
      </c>
      <c r="D74" s="39">
        <v>2.31</v>
      </c>
      <c r="E74" s="39">
        <v>0.28999999999999998</v>
      </c>
      <c r="F74" s="39">
        <v>14.37</v>
      </c>
      <c r="G74" s="39">
        <v>70.8</v>
      </c>
      <c r="H74" s="30">
        <v>30</v>
      </c>
      <c r="I74" s="72">
        <v>3.77</v>
      </c>
    </row>
    <row r="75" spans="2:9" ht="15.75" x14ac:dyDescent="0.25">
      <c r="B75" s="24" t="s">
        <v>16</v>
      </c>
      <c r="C75" s="33" t="s">
        <v>21</v>
      </c>
      <c r="D75" s="40">
        <v>3.16</v>
      </c>
      <c r="E75" s="40">
        <v>0.4</v>
      </c>
      <c r="F75" s="40">
        <v>19.32</v>
      </c>
      <c r="G75" s="41">
        <v>93.52</v>
      </c>
      <c r="H75" s="42">
        <v>30</v>
      </c>
      <c r="I75" s="31">
        <v>3</v>
      </c>
    </row>
    <row r="76" spans="2:9" ht="15.75" x14ac:dyDescent="0.25">
      <c r="B76" s="19"/>
      <c r="C76" s="43" t="s">
        <v>22</v>
      </c>
      <c r="D76" s="74">
        <f t="shared" ref="D76:I76" si="4">SUM(D70:D75)</f>
        <v>23.79</v>
      </c>
      <c r="E76" s="74">
        <f t="shared" si="4"/>
        <v>25.24</v>
      </c>
      <c r="F76" s="74">
        <f t="shared" si="4"/>
        <v>105.29000000000002</v>
      </c>
      <c r="G76" s="74">
        <f t="shared" si="4"/>
        <v>734.31999999999994</v>
      </c>
      <c r="H76" s="74">
        <f t="shared" si="4"/>
        <v>675</v>
      </c>
      <c r="I76" s="74">
        <f t="shared" si="4"/>
        <v>109.35000000000001</v>
      </c>
    </row>
    <row r="77" spans="2:9" ht="15.75" x14ac:dyDescent="0.25">
      <c r="B77" s="19"/>
      <c r="C77" s="15" t="s">
        <v>23</v>
      </c>
      <c r="D77" s="45"/>
      <c r="E77" s="46"/>
      <c r="F77" s="46"/>
      <c r="G77" s="46"/>
      <c r="H77" s="46"/>
      <c r="I77" s="47"/>
    </row>
    <row r="78" spans="2:9" ht="15.75" x14ac:dyDescent="0.25">
      <c r="B78" s="24" t="s">
        <v>66</v>
      </c>
      <c r="C78" s="25" t="s">
        <v>67</v>
      </c>
      <c r="D78" s="26">
        <v>1.1100000000000001</v>
      </c>
      <c r="E78" s="26">
        <v>6.13</v>
      </c>
      <c r="F78" s="26">
        <v>3.82</v>
      </c>
      <c r="G78" s="26">
        <v>4.91</v>
      </c>
      <c r="H78" s="27">
        <v>100</v>
      </c>
      <c r="I78" s="72">
        <v>20.86</v>
      </c>
    </row>
    <row r="79" spans="2:9" ht="15.75" x14ac:dyDescent="0.25">
      <c r="B79" s="24" t="s">
        <v>68</v>
      </c>
      <c r="C79" s="25" t="s">
        <v>69</v>
      </c>
      <c r="D79" s="26">
        <v>5.24</v>
      </c>
      <c r="E79" s="26">
        <v>7.17</v>
      </c>
      <c r="F79" s="26">
        <v>14.71</v>
      </c>
      <c r="G79" s="26">
        <v>254.53</v>
      </c>
      <c r="H79" s="27">
        <v>250</v>
      </c>
      <c r="I79" s="72">
        <v>35.89</v>
      </c>
    </row>
    <row r="80" spans="2:9" ht="15.75" x14ac:dyDescent="0.25">
      <c r="B80" s="24" t="s">
        <v>70</v>
      </c>
      <c r="C80" s="25" t="s">
        <v>71</v>
      </c>
      <c r="D80" s="26">
        <v>14.143000000000001</v>
      </c>
      <c r="E80" s="26">
        <v>12.32</v>
      </c>
      <c r="F80" s="26">
        <v>19.38</v>
      </c>
      <c r="G80" s="26">
        <v>286.54000000000002</v>
      </c>
      <c r="H80" s="27">
        <v>100</v>
      </c>
      <c r="I80" s="31">
        <v>48</v>
      </c>
    </row>
    <row r="81" spans="2:9" ht="15.75" x14ac:dyDescent="0.25">
      <c r="B81" s="24" t="s">
        <v>72</v>
      </c>
      <c r="C81" s="25" t="s">
        <v>73</v>
      </c>
      <c r="D81" s="26">
        <v>6.54</v>
      </c>
      <c r="E81" s="26">
        <v>6.94</v>
      </c>
      <c r="F81" s="26">
        <v>36.549999999999997</v>
      </c>
      <c r="G81" s="26">
        <v>234.85</v>
      </c>
      <c r="H81" s="27">
        <v>180</v>
      </c>
      <c r="I81" s="31">
        <v>14.37</v>
      </c>
    </row>
    <row r="82" spans="2:9" ht="15.75" x14ac:dyDescent="0.25">
      <c r="B82" s="65" t="s">
        <v>74</v>
      </c>
      <c r="C82" s="25" t="s">
        <v>75</v>
      </c>
      <c r="D82" s="37">
        <v>0.2</v>
      </c>
      <c r="E82" s="37">
        <v>0.8</v>
      </c>
      <c r="F82" s="37">
        <v>18.899999999999999</v>
      </c>
      <c r="G82" s="75">
        <v>84.1</v>
      </c>
      <c r="H82" s="52">
        <v>200</v>
      </c>
      <c r="I82" s="31">
        <v>10.88</v>
      </c>
    </row>
    <row r="83" spans="2:9" ht="15.75" x14ac:dyDescent="0.25">
      <c r="B83" s="32" t="s">
        <v>16</v>
      </c>
      <c r="C83" s="33" t="s">
        <v>21</v>
      </c>
      <c r="D83" s="34">
        <f>1.4*36/24</f>
        <v>2.1</v>
      </c>
      <c r="E83" s="34">
        <f>0.27*36/24</f>
        <v>0.40500000000000003</v>
      </c>
      <c r="F83" s="34">
        <f>12.3*36/24</f>
        <v>18.45</v>
      </c>
      <c r="G83" s="35">
        <f>57.47*36/24</f>
        <v>86.204999999999998</v>
      </c>
      <c r="H83" s="36">
        <v>40</v>
      </c>
      <c r="I83" s="31">
        <v>4.12</v>
      </c>
    </row>
    <row r="84" spans="2:9" ht="15.75" x14ac:dyDescent="0.25">
      <c r="B84" s="32" t="s">
        <v>16</v>
      </c>
      <c r="C84" s="33" t="s">
        <v>37</v>
      </c>
      <c r="D84" s="34">
        <f>3.16*60/40</f>
        <v>4.74</v>
      </c>
      <c r="E84" s="34">
        <f>0.4*60/40</f>
        <v>0.6</v>
      </c>
      <c r="F84" s="34">
        <f>19.32*60/40</f>
        <v>28.98</v>
      </c>
      <c r="G84" s="35">
        <f>93.52*60/40</f>
        <v>140.28</v>
      </c>
      <c r="H84" s="36">
        <v>40</v>
      </c>
      <c r="I84" s="72">
        <v>4</v>
      </c>
    </row>
    <row r="85" spans="2:9" ht="15.75" x14ac:dyDescent="0.25">
      <c r="B85" s="53"/>
      <c r="C85" s="54" t="s">
        <v>22</v>
      </c>
      <c r="D85" s="76">
        <f t="shared" ref="D85:I85" si="5">SUM(D78:D84)</f>
        <v>34.073</v>
      </c>
      <c r="E85" s="76">
        <f t="shared" si="5"/>
        <v>34.365000000000002</v>
      </c>
      <c r="F85" s="76">
        <f t="shared" si="5"/>
        <v>140.79</v>
      </c>
      <c r="G85" s="76">
        <f t="shared" si="5"/>
        <v>1091.4150000000002</v>
      </c>
      <c r="H85" s="76">
        <f t="shared" si="5"/>
        <v>910</v>
      </c>
      <c r="I85" s="77">
        <f t="shared" si="5"/>
        <v>138.12</v>
      </c>
    </row>
    <row r="86" spans="2:9" ht="15.75" x14ac:dyDescent="0.25">
      <c r="B86" s="106" t="s">
        <v>38</v>
      </c>
      <c r="C86" s="107"/>
      <c r="D86" s="107"/>
      <c r="E86" s="107"/>
      <c r="F86" s="107"/>
      <c r="G86" s="107"/>
      <c r="H86" s="107"/>
      <c r="I86" s="78">
        <f>I76+I85</f>
        <v>247.47000000000003</v>
      </c>
    </row>
    <row r="87" spans="2:9" ht="15.75" x14ac:dyDescent="0.25">
      <c r="B87" s="6"/>
      <c r="C87" s="7"/>
      <c r="D87" s="8"/>
      <c r="E87" s="8"/>
      <c r="F87" s="8"/>
      <c r="G87" s="8"/>
      <c r="H87" s="9"/>
      <c r="I87" s="10"/>
    </row>
    <row r="88" spans="2:9" ht="15.75" x14ac:dyDescent="0.25">
      <c r="B88" s="6"/>
      <c r="C88" s="12" t="s">
        <v>39</v>
      </c>
      <c r="D88" s="8"/>
      <c r="E88" s="8"/>
      <c r="F88" s="8"/>
      <c r="G88" s="8"/>
      <c r="H88" s="58" t="s">
        <v>40</v>
      </c>
      <c r="I88" s="10"/>
    </row>
    <row r="89" spans="2:9" ht="15.75" x14ac:dyDescent="0.25">
      <c r="B89" s="6"/>
      <c r="C89" s="7"/>
      <c r="D89" s="8"/>
      <c r="E89" s="8"/>
      <c r="F89" s="8"/>
      <c r="G89" s="8"/>
      <c r="H89" s="9"/>
      <c r="I89" s="10"/>
    </row>
    <row r="90" spans="2:9" ht="15.75" x14ac:dyDescent="0.25">
      <c r="B90" s="6"/>
      <c r="C90" s="12" t="s">
        <v>41</v>
      </c>
      <c r="D90" s="8"/>
      <c r="E90" s="8"/>
      <c r="F90" s="8"/>
      <c r="G90" s="8"/>
      <c r="H90" s="9"/>
      <c r="I90" s="10"/>
    </row>
    <row r="91" spans="2:9" ht="15.75" x14ac:dyDescent="0.25">
      <c r="B91" s="6"/>
      <c r="C91" s="7"/>
      <c r="D91" s="8"/>
      <c r="E91" s="8"/>
      <c r="F91" s="8"/>
      <c r="G91" s="8"/>
      <c r="H91" s="9"/>
      <c r="I91" s="10"/>
    </row>
    <row r="92" spans="2:9" ht="16.5" thickBot="1" x14ac:dyDescent="0.3">
      <c r="B92" s="59"/>
      <c r="C92" s="60" t="s">
        <v>42</v>
      </c>
      <c r="D92" s="61"/>
      <c r="E92" s="61"/>
      <c r="F92" s="61"/>
      <c r="G92" s="61"/>
      <c r="H92" s="62"/>
      <c r="I92" s="63"/>
    </row>
    <row r="94" spans="2:9" ht="15.75" thickBot="1" x14ac:dyDescent="0.3"/>
    <row r="95" spans="2:9" ht="15.75" x14ac:dyDescent="0.25">
      <c r="B95" s="1"/>
      <c r="C95" s="2" t="s">
        <v>0</v>
      </c>
      <c r="D95" s="3"/>
      <c r="E95" s="3"/>
      <c r="F95" s="3"/>
      <c r="G95" s="3"/>
      <c r="H95" s="4" t="s">
        <v>1</v>
      </c>
      <c r="I95" s="5"/>
    </row>
    <row r="96" spans="2:9" ht="15.75" x14ac:dyDescent="0.25">
      <c r="B96" s="6"/>
      <c r="C96" s="7"/>
      <c r="D96" s="8"/>
      <c r="E96" s="8"/>
      <c r="F96" s="8"/>
      <c r="G96" s="8"/>
      <c r="H96" s="9"/>
      <c r="I96" s="10"/>
    </row>
    <row r="97" spans="2:9" ht="15.75" x14ac:dyDescent="0.25">
      <c r="B97" s="11"/>
      <c r="C97" s="12" t="s">
        <v>76</v>
      </c>
      <c r="D97" s="8"/>
      <c r="E97" s="8"/>
      <c r="F97" s="8"/>
      <c r="G97" s="8"/>
      <c r="H97" s="9"/>
      <c r="I97" s="10"/>
    </row>
    <row r="98" spans="2:9" ht="15.75" x14ac:dyDescent="0.25">
      <c r="B98" s="6"/>
      <c r="C98" s="13"/>
      <c r="D98" s="8"/>
      <c r="E98" s="8"/>
      <c r="F98" s="8"/>
      <c r="G98" s="8"/>
      <c r="H98" s="9"/>
      <c r="I98" s="10"/>
    </row>
    <row r="99" spans="2:9" ht="15.75" x14ac:dyDescent="0.25">
      <c r="B99" s="14" t="s">
        <v>3</v>
      </c>
      <c r="C99" s="15" t="s">
        <v>4</v>
      </c>
      <c r="D99" s="71" t="s">
        <v>5</v>
      </c>
      <c r="E99" s="71" t="s">
        <v>6</v>
      </c>
      <c r="F99" s="71" t="s">
        <v>7</v>
      </c>
      <c r="G99" s="71" t="s">
        <v>8</v>
      </c>
      <c r="H99" s="17" t="s">
        <v>9</v>
      </c>
      <c r="I99" s="18" t="s">
        <v>10</v>
      </c>
    </row>
    <row r="100" spans="2:9" ht="15.75" x14ac:dyDescent="0.25">
      <c r="B100" s="19"/>
      <c r="C100" s="15" t="s">
        <v>11</v>
      </c>
      <c r="D100" s="20"/>
      <c r="E100" s="21"/>
      <c r="F100" s="21"/>
      <c r="G100" s="21"/>
      <c r="H100" s="22"/>
      <c r="I100" s="23"/>
    </row>
    <row r="101" spans="2:9" ht="15.75" x14ac:dyDescent="0.25">
      <c r="B101" s="32" t="s">
        <v>16</v>
      </c>
      <c r="C101" s="33" t="s">
        <v>77</v>
      </c>
      <c r="D101" s="34">
        <v>0.1</v>
      </c>
      <c r="E101" s="34">
        <v>0</v>
      </c>
      <c r="F101" s="34">
        <v>14.3</v>
      </c>
      <c r="G101" s="35">
        <v>55.2</v>
      </c>
      <c r="H101" s="36">
        <v>20</v>
      </c>
      <c r="I101" s="72">
        <v>8.32</v>
      </c>
    </row>
    <row r="102" spans="2:9" ht="15.75" x14ac:dyDescent="0.25">
      <c r="B102" s="24" t="s">
        <v>78</v>
      </c>
      <c r="C102" s="29" t="s">
        <v>79</v>
      </c>
      <c r="D102" s="26">
        <v>10.31</v>
      </c>
      <c r="E102" s="26">
        <v>13.12</v>
      </c>
      <c r="F102" s="26">
        <v>17.68</v>
      </c>
      <c r="G102" s="26">
        <v>185</v>
      </c>
      <c r="H102" s="30">
        <v>210</v>
      </c>
      <c r="I102" s="31">
        <v>33.06</v>
      </c>
    </row>
    <row r="103" spans="2:9" ht="15.75" x14ac:dyDescent="0.25">
      <c r="B103" s="32" t="s">
        <v>16</v>
      </c>
      <c r="C103" s="33" t="s">
        <v>17</v>
      </c>
      <c r="D103" s="34">
        <v>8.9</v>
      </c>
      <c r="E103" s="34">
        <v>11.04</v>
      </c>
      <c r="F103" s="34">
        <v>21</v>
      </c>
      <c r="G103" s="35">
        <v>285</v>
      </c>
      <c r="H103" s="36">
        <v>70</v>
      </c>
      <c r="I103" s="31">
        <v>19.2</v>
      </c>
    </row>
    <row r="104" spans="2:9" ht="15.75" x14ac:dyDescent="0.25">
      <c r="B104" s="24" t="s">
        <v>18</v>
      </c>
      <c r="C104" s="25" t="s">
        <v>19</v>
      </c>
      <c r="D104" s="37">
        <v>0.2</v>
      </c>
      <c r="E104" s="37">
        <v>0</v>
      </c>
      <c r="F104" s="37">
        <v>14</v>
      </c>
      <c r="G104" s="75">
        <v>56</v>
      </c>
      <c r="H104" s="52">
        <v>200</v>
      </c>
      <c r="I104" s="72">
        <v>3.67</v>
      </c>
    </row>
    <row r="105" spans="2:9" ht="15.75" x14ac:dyDescent="0.25">
      <c r="B105" s="24" t="s">
        <v>16</v>
      </c>
      <c r="C105" s="25" t="s">
        <v>20</v>
      </c>
      <c r="D105" s="39">
        <v>2.31</v>
      </c>
      <c r="E105" s="39">
        <v>0.28999999999999998</v>
      </c>
      <c r="F105" s="39">
        <v>14.37</v>
      </c>
      <c r="G105" s="39">
        <v>70.8</v>
      </c>
      <c r="H105" s="30">
        <v>30</v>
      </c>
      <c r="I105" s="72">
        <v>3.77</v>
      </c>
    </row>
    <row r="106" spans="2:9" ht="15.75" x14ac:dyDescent="0.25">
      <c r="B106" s="24" t="s">
        <v>16</v>
      </c>
      <c r="C106" s="33" t="s">
        <v>21</v>
      </c>
      <c r="D106" s="40">
        <v>3.16</v>
      </c>
      <c r="E106" s="40">
        <v>0.4</v>
      </c>
      <c r="F106" s="40">
        <v>19.32</v>
      </c>
      <c r="G106" s="41">
        <v>93.52</v>
      </c>
      <c r="H106" s="42">
        <v>30</v>
      </c>
      <c r="I106" s="31">
        <v>3</v>
      </c>
    </row>
    <row r="107" spans="2:9" ht="15.75" x14ac:dyDescent="0.25">
      <c r="B107" s="19"/>
      <c r="C107" s="43" t="s">
        <v>22</v>
      </c>
      <c r="D107" s="74">
        <f t="shared" ref="D107:I107" si="6">SUM(D101:D106)</f>
        <v>24.98</v>
      </c>
      <c r="E107" s="74">
        <f t="shared" si="6"/>
        <v>24.849999999999994</v>
      </c>
      <c r="F107" s="74">
        <f t="shared" si="6"/>
        <v>100.67000000000002</v>
      </c>
      <c r="G107" s="74">
        <f t="shared" si="6"/>
        <v>745.52</v>
      </c>
      <c r="H107" s="74">
        <f t="shared" si="6"/>
        <v>560</v>
      </c>
      <c r="I107" s="74">
        <f t="shared" si="6"/>
        <v>71.02</v>
      </c>
    </row>
    <row r="108" spans="2:9" ht="15.75" x14ac:dyDescent="0.25">
      <c r="B108" s="19"/>
      <c r="C108" s="15" t="s">
        <v>23</v>
      </c>
      <c r="D108" s="45"/>
      <c r="E108" s="46"/>
      <c r="F108" s="46"/>
      <c r="G108" s="46"/>
      <c r="H108" s="46"/>
      <c r="I108" s="47"/>
    </row>
    <row r="109" spans="2:9" ht="15.75" x14ac:dyDescent="0.25">
      <c r="B109" s="24" t="s">
        <v>80</v>
      </c>
      <c r="C109" s="25" t="s">
        <v>81</v>
      </c>
      <c r="D109" s="26">
        <v>1.78</v>
      </c>
      <c r="E109" s="26">
        <v>6.09</v>
      </c>
      <c r="F109" s="26">
        <v>3.43</v>
      </c>
      <c r="G109" s="26">
        <v>72.8</v>
      </c>
      <c r="H109" s="27">
        <v>100</v>
      </c>
      <c r="I109" s="72">
        <v>27.11</v>
      </c>
    </row>
    <row r="110" spans="2:9" ht="15.75" x14ac:dyDescent="0.25">
      <c r="B110" s="24" t="s">
        <v>82</v>
      </c>
      <c r="C110" s="25" t="s">
        <v>83</v>
      </c>
      <c r="D110" s="37">
        <v>6.5529999999999999</v>
      </c>
      <c r="E110" s="37">
        <v>10.82</v>
      </c>
      <c r="F110" s="37">
        <v>23.3</v>
      </c>
      <c r="G110" s="37">
        <v>177.71899999999999</v>
      </c>
      <c r="H110" s="52">
        <v>250</v>
      </c>
      <c r="I110" s="72">
        <v>30.15</v>
      </c>
    </row>
    <row r="111" spans="2:9" ht="15.75" x14ac:dyDescent="0.25">
      <c r="B111" s="24" t="s">
        <v>84</v>
      </c>
      <c r="C111" s="25" t="s">
        <v>85</v>
      </c>
      <c r="D111" s="37">
        <v>14.31</v>
      </c>
      <c r="E111" s="37">
        <v>10.9</v>
      </c>
      <c r="F111" s="37">
        <v>22.62</v>
      </c>
      <c r="G111" s="37">
        <v>359.64</v>
      </c>
      <c r="H111" s="52">
        <v>100</v>
      </c>
      <c r="I111" s="31">
        <v>72.349999999999994</v>
      </c>
    </row>
    <row r="112" spans="2:9" ht="15.75" x14ac:dyDescent="0.25">
      <c r="B112" s="24" t="s">
        <v>86</v>
      </c>
      <c r="C112" s="25" t="s">
        <v>87</v>
      </c>
      <c r="D112" s="37">
        <v>3.67</v>
      </c>
      <c r="E112" s="37">
        <v>5.76</v>
      </c>
      <c r="F112" s="37">
        <v>24.52</v>
      </c>
      <c r="G112" s="37">
        <v>164.7</v>
      </c>
      <c r="H112" s="52">
        <v>180</v>
      </c>
      <c r="I112" s="31">
        <v>32.75</v>
      </c>
    </row>
    <row r="113" spans="2:9" ht="15.75" x14ac:dyDescent="0.25">
      <c r="B113" s="24" t="s">
        <v>88</v>
      </c>
      <c r="C113" s="25" t="s">
        <v>89</v>
      </c>
      <c r="D113" s="37" t="s">
        <v>36</v>
      </c>
      <c r="E113" s="37" t="s">
        <v>36</v>
      </c>
      <c r="F113" s="37">
        <v>19.96</v>
      </c>
      <c r="G113" s="75">
        <v>79.84</v>
      </c>
      <c r="H113" s="52">
        <v>200</v>
      </c>
      <c r="I113" s="31">
        <v>10.14</v>
      </c>
    </row>
    <row r="114" spans="2:9" ht="15.75" x14ac:dyDescent="0.25">
      <c r="B114" s="32" t="s">
        <v>16</v>
      </c>
      <c r="C114" s="33" t="s">
        <v>21</v>
      </c>
      <c r="D114" s="34">
        <f>1.4*36/24</f>
        <v>2.1</v>
      </c>
      <c r="E114" s="34">
        <f>0.27*36/24</f>
        <v>0.40500000000000003</v>
      </c>
      <c r="F114" s="34">
        <f>12.3*36/24</f>
        <v>18.45</v>
      </c>
      <c r="G114" s="35">
        <f>57.47*36/24</f>
        <v>86.204999999999998</v>
      </c>
      <c r="H114" s="36">
        <v>40</v>
      </c>
      <c r="I114" s="31">
        <v>4.12</v>
      </c>
    </row>
    <row r="115" spans="2:9" ht="15.75" x14ac:dyDescent="0.25">
      <c r="B115" s="68" t="s">
        <v>16</v>
      </c>
      <c r="C115" s="69" t="s">
        <v>37</v>
      </c>
      <c r="D115" s="34">
        <f>3.16*60/40</f>
        <v>4.74</v>
      </c>
      <c r="E115" s="34">
        <f>0.4*60/40</f>
        <v>0.6</v>
      </c>
      <c r="F115" s="34">
        <f>19.32*60/40</f>
        <v>28.98</v>
      </c>
      <c r="G115" s="35">
        <f>93.52*60/40</f>
        <v>140.28</v>
      </c>
      <c r="H115" s="36">
        <v>40</v>
      </c>
      <c r="I115" s="31">
        <v>4</v>
      </c>
    </row>
    <row r="116" spans="2:9" ht="15.75" x14ac:dyDescent="0.25">
      <c r="B116" s="53"/>
      <c r="C116" s="54" t="s">
        <v>22</v>
      </c>
      <c r="D116" s="79">
        <f t="shared" ref="D116:I116" si="7">SUM(D109:D115)</f>
        <v>33.153000000000006</v>
      </c>
      <c r="E116" s="76">
        <f t="shared" si="7"/>
        <v>34.575000000000003</v>
      </c>
      <c r="F116" s="76">
        <f t="shared" si="7"/>
        <v>141.26000000000002</v>
      </c>
      <c r="G116" s="76">
        <f t="shared" si="7"/>
        <v>1081.184</v>
      </c>
      <c r="H116" s="76">
        <f t="shared" si="7"/>
        <v>910</v>
      </c>
      <c r="I116" s="77">
        <f t="shared" si="7"/>
        <v>180.62</v>
      </c>
    </row>
    <row r="117" spans="2:9" ht="15.75" x14ac:dyDescent="0.25">
      <c r="B117" s="106" t="s">
        <v>38</v>
      </c>
      <c r="C117" s="107"/>
      <c r="D117" s="107"/>
      <c r="E117" s="107"/>
      <c r="F117" s="107"/>
      <c r="G117" s="107"/>
      <c r="H117" s="107"/>
      <c r="I117" s="78">
        <f>I107+I116</f>
        <v>251.64</v>
      </c>
    </row>
    <row r="118" spans="2:9" ht="15.75" x14ac:dyDescent="0.25">
      <c r="B118" s="6"/>
      <c r="C118" s="7"/>
      <c r="D118" s="8"/>
      <c r="E118" s="8"/>
      <c r="F118" s="8"/>
      <c r="G118" s="8"/>
      <c r="H118" s="9"/>
      <c r="I118" s="10"/>
    </row>
    <row r="119" spans="2:9" ht="15.75" x14ac:dyDescent="0.25">
      <c r="B119" s="6"/>
      <c r="C119" s="12" t="s">
        <v>39</v>
      </c>
      <c r="D119" s="8"/>
      <c r="E119" s="8"/>
      <c r="F119" s="8"/>
      <c r="G119" s="8"/>
      <c r="H119" s="58" t="s">
        <v>40</v>
      </c>
      <c r="I119" s="10"/>
    </row>
    <row r="120" spans="2:9" ht="15.75" x14ac:dyDescent="0.25">
      <c r="B120" s="6"/>
      <c r="C120" s="7"/>
      <c r="D120" s="8"/>
      <c r="E120" s="8"/>
      <c r="F120" s="8"/>
      <c r="G120" s="8"/>
      <c r="H120" s="9"/>
      <c r="I120" s="10"/>
    </row>
    <row r="121" spans="2:9" ht="15.75" x14ac:dyDescent="0.25">
      <c r="B121" s="6"/>
      <c r="C121" s="12" t="s">
        <v>41</v>
      </c>
      <c r="D121" s="8"/>
      <c r="E121" s="8"/>
      <c r="F121" s="8"/>
      <c r="G121" s="8"/>
      <c r="H121" s="9"/>
      <c r="I121" s="10"/>
    </row>
    <row r="122" spans="2:9" ht="15.75" x14ac:dyDescent="0.25">
      <c r="B122" s="6"/>
      <c r="C122" s="7"/>
      <c r="D122" s="8"/>
      <c r="E122" s="8"/>
      <c r="F122" s="8"/>
      <c r="G122" s="8"/>
      <c r="H122" s="9"/>
      <c r="I122" s="10"/>
    </row>
    <row r="123" spans="2:9" ht="16.5" thickBot="1" x14ac:dyDescent="0.3">
      <c r="B123" s="59"/>
      <c r="C123" s="60" t="s">
        <v>42</v>
      </c>
      <c r="D123" s="61"/>
      <c r="E123" s="61"/>
      <c r="F123" s="61"/>
      <c r="G123" s="61"/>
      <c r="H123" s="62"/>
      <c r="I123" s="63"/>
    </row>
    <row r="125" spans="2:9" ht="15.75" thickBot="1" x14ac:dyDescent="0.3"/>
    <row r="126" spans="2:9" ht="15.75" x14ac:dyDescent="0.25">
      <c r="B126" s="1"/>
      <c r="C126" s="2" t="s">
        <v>0</v>
      </c>
      <c r="D126" s="3"/>
      <c r="E126" s="3"/>
      <c r="F126" s="3"/>
      <c r="G126" s="3"/>
      <c r="H126" s="4" t="s">
        <v>1</v>
      </c>
      <c r="I126" s="5"/>
    </row>
    <row r="127" spans="2:9" ht="15.75" x14ac:dyDescent="0.25">
      <c r="B127" s="6"/>
      <c r="C127" s="7"/>
      <c r="D127" s="8"/>
      <c r="E127" s="8"/>
      <c r="F127" s="8"/>
      <c r="G127" s="8"/>
      <c r="H127" s="9"/>
      <c r="I127" s="10"/>
    </row>
    <row r="128" spans="2:9" ht="15.75" x14ac:dyDescent="0.25">
      <c r="B128" s="11"/>
      <c r="C128" s="12" t="s">
        <v>90</v>
      </c>
      <c r="D128" s="8"/>
      <c r="E128" s="8"/>
      <c r="F128" s="8"/>
      <c r="G128" s="8"/>
      <c r="H128" s="9"/>
      <c r="I128" s="10"/>
    </row>
    <row r="129" spans="2:9" ht="15.75" x14ac:dyDescent="0.25">
      <c r="B129" s="6"/>
      <c r="C129" s="13"/>
      <c r="D129" s="8"/>
      <c r="E129" s="8"/>
      <c r="F129" s="8"/>
      <c r="G129" s="8"/>
      <c r="H129" s="9"/>
      <c r="I129" s="10"/>
    </row>
    <row r="130" spans="2:9" ht="15.75" x14ac:dyDescent="0.25">
      <c r="B130" s="14" t="s">
        <v>3</v>
      </c>
      <c r="C130" s="15" t="s">
        <v>4</v>
      </c>
      <c r="D130" s="71" t="s">
        <v>5</v>
      </c>
      <c r="E130" s="71" t="s">
        <v>6</v>
      </c>
      <c r="F130" s="71" t="s">
        <v>7</v>
      </c>
      <c r="G130" s="71" t="s">
        <v>8</v>
      </c>
      <c r="H130" s="17" t="s">
        <v>9</v>
      </c>
      <c r="I130" s="18" t="s">
        <v>10</v>
      </c>
    </row>
    <row r="131" spans="2:9" ht="15.75" x14ac:dyDescent="0.25">
      <c r="B131" s="19"/>
      <c r="C131" s="15" t="s">
        <v>11</v>
      </c>
      <c r="D131" s="20"/>
      <c r="E131" s="21"/>
      <c r="F131" s="21"/>
      <c r="G131" s="21"/>
      <c r="H131" s="22"/>
      <c r="I131" s="23"/>
    </row>
    <row r="132" spans="2:9" ht="15.75" x14ac:dyDescent="0.25">
      <c r="B132" s="24" t="s">
        <v>12</v>
      </c>
      <c r="C132" s="25" t="s">
        <v>13</v>
      </c>
      <c r="D132" s="26">
        <v>6.04</v>
      </c>
      <c r="E132" s="26">
        <v>5.5</v>
      </c>
      <c r="F132" s="26">
        <v>0</v>
      </c>
      <c r="G132" s="26">
        <v>100.2</v>
      </c>
      <c r="H132" s="27">
        <v>20</v>
      </c>
      <c r="I132" s="72">
        <v>13.44</v>
      </c>
    </row>
    <row r="133" spans="2:9" ht="15.75" x14ac:dyDescent="0.25">
      <c r="B133" s="24" t="s">
        <v>91</v>
      </c>
      <c r="C133" s="29" t="s">
        <v>92</v>
      </c>
      <c r="D133" s="26">
        <v>5.69</v>
      </c>
      <c r="E133" s="26">
        <v>14.83</v>
      </c>
      <c r="F133" s="26">
        <v>36.36</v>
      </c>
      <c r="G133" s="26">
        <v>285.60000000000002</v>
      </c>
      <c r="H133" s="30">
        <v>205</v>
      </c>
      <c r="I133" s="31">
        <v>33.450000000000003</v>
      </c>
    </row>
    <row r="134" spans="2:9" ht="15.75" x14ac:dyDescent="0.25">
      <c r="B134" s="24" t="s">
        <v>16</v>
      </c>
      <c r="C134" s="25" t="s">
        <v>93</v>
      </c>
      <c r="D134" s="26">
        <v>1.2</v>
      </c>
      <c r="E134" s="26">
        <v>0.3</v>
      </c>
      <c r="F134" s="26">
        <v>11.3</v>
      </c>
      <c r="G134" s="73">
        <v>57</v>
      </c>
      <c r="H134" s="27">
        <v>150</v>
      </c>
      <c r="I134" s="31">
        <v>34.799999999999997</v>
      </c>
    </row>
    <row r="135" spans="2:9" ht="15.75" x14ac:dyDescent="0.25">
      <c r="B135" s="24" t="s">
        <v>94</v>
      </c>
      <c r="C135" s="25" t="s">
        <v>95</v>
      </c>
      <c r="D135" s="26">
        <v>5.3680000000000003</v>
      </c>
      <c r="E135" s="26">
        <v>3.22</v>
      </c>
      <c r="F135" s="26">
        <v>21.276</v>
      </c>
      <c r="G135" s="73">
        <v>135.55600000000001</v>
      </c>
      <c r="H135" s="27">
        <v>200</v>
      </c>
      <c r="I135" s="72">
        <v>19.190000000000001</v>
      </c>
    </row>
    <row r="136" spans="2:9" ht="15.75" x14ac:dyDescent="0.25">
      <c r="B136" s="24" t="s">
        <v>16</v>
      </c>
      <c r="C136" s="25" t="s">
        <v>20</v>
      </c>
      <c r="D136" s="39">
        <v>2.31</v>
      </c>
      <c r="E136" s="39">
        <v>0.28999999999999998</v>
      </c>
      <c r="F136" s="39">
        <v>14.37</v>
      </c>
      <c r="G136" s="39">
        <v>70.8</v>
      </c>
      <c r="H136" s="30">
        <v>30</v>
      </c>
      <c r="I136" s="72">
        <v>3.77</v>
      </c>
    </row>
    <row r="137" spans="2:9" ht="15.75" x14ac:dyDescent="0.25">
      <c r="B137" s="24" t="s">
        <v>16</v>
      </c>
      <c r="C137" s="33" t="s">
        <v>21</v>
      </c>
      <c r="D137" s="40">
        <v>3.16</v>
      </c>
      <c r="E137" s="40">
        <v>0.4</v>
      </c>
      <c r="F137" s="40">
        <v>19.32</v>
      </c>
      <c r="G137" s="41">
        <v>93.52</v>
      </c>
      <c r="H137" s="42">
        <v>30</v>
      </c>
      <c r="I137" s="31">
        <v>3</v>
      </c>
    </row>
    <row r="138" spans="2:9" ht="15.75" x14ac:dyDescent="0.25">
      <c r="B138" s="19"/>
      <c r="C138" s="43" t="s">
        <v>22</v>
      </c>
      <c r="D138" s="74">
        <f t="shared" ref="D138:I138" si="8">SUM(D132:D137)</f>
        <v>23.768000000000001</v>
      </c>
      <c r="E138" s="74">
        <f t="shared" si="8"/>
        <v>24.539999999999996</v>
      </c>
      <c r="F138" s="74">
        <f t="shared" si="8"/>
        <v>102.626</v>
      </c>
      <c r="G138" s="74">
        <f t="shared" si="8"/>
        <v>742.67599999999993</v>
      </c>
      <c r="H138" s="74">
        <f t="shared" si="8"/>
        <v>635</v>
      </c>
      <c r="I138" s="74">
        <f t="shared" si="8"/>
        <v>107.64999999999999</v>
      </c>
    </row>
    <row r="139" spans="2:9" ht="15.75" x14ac:dyDescent="0.25">
      <c r="B139" s="19"/>
      <c r="C139" s="15" t="s">
        <v>23</v>
      </c>
      <c r="D139" s="45"/>
      <c r="E139" s="46"/>
      <c r="F139" s="46"/>
      <c r="G139" s="46"/>
      <c r="H139" s="46"/>
      <c r="I139" s="47"/>
    </row>
    <row r="140" spans="2:9" ht="15.75" x14ac:dyDescent="0.25">
      <c r="B140" s="24" t="s">
        <v>96</v>
      </c>
      <c r="C140" s="67" t="s">
        <v>97</v>
      </c>
      <c r="D140" s="26">
        <v>1.31</v>
      </c>
      <c r="E140" s="26">
        <v>3.24</v>
      </c>
      <c r="F140" s="26">
        <v>6.46</v>
      </c>
      <c r="G140" s="26">
        <v>60.4</v>
      </c>
      <c r="H140" s="27">
        <v>100</v>
      </c>
      <c r="I140" s="72">
        <v>13.83</v>
      </c>
    </row>
    <row r="141" spans="2:9" ht="15.75" x14ac:dyDescent="0.25">
      <c r="B141" s="65" t="s">
        <v>98</v>
      </c>
      <c r="C141" s="25" t="s">
        <v>99</v>
      </c>
      <c r="D141" s="37">
        <f>2.68+3.25</f>
        <v>5.93</v>
      </c>
      <c r="E141" s="37">
        <v>5.82</v>
      </c>
      <c r="F141" s="37">
        <v>17.45</v>
      </c>
      <c r="G141" s="37">
        <v>218.58</v>
      </c>
      <c r="H141" s="52">
        <v>250</v>
      </c>
      <c r="I141" s="72">
        <v>24.42</v>
      </c>
    </row>
    <row r="142" spans="2:9" ht="15.75" x14ac:dyDescent="0.25">
      <c r="B142" s="24" t="s">
        <v>100</v>
      </c>
      <c r="C142" s="25" t="s">
        <v>101</v>
      </c>
      <c r="D142" s="26">
        <v>11.38</v>
      </c>
      <c r="E142" s="26">
        <v>16.34</v>
      </c>
      <c r="F142" s="26">
        <v>15.79</v>
      </c>
      <c r="G142" s="26">
        <v>240.56</v>
      </c>
      <c r="H142" s="27">
        <v>100</v>
      </c>
      <c r="I142" s="31">
        <v>56.19</v>
      </c>
    </row>
    <row r="143" spans="2:9" ht="15.75" x14ac:dyDescent="0.25">
      <c r="B143" s="24" t="s">
        <v>30</v>
      </c>
      <c r="C143" s="25" t="s">
        <v>31</v>
      </c>
      <c r="D143" s="37">
        <v>6.33</v>
      </c>
      <c r="E143" s="37">
        <v>7.3109999999999999</v>
      </c>
      <c r="F143" s="37">
        <v>26</v>
      </c>
      <c r="G143" s="37">
        <v>192.58</v>
      </c>
      <c r="H143" s="27">
        <v>180</v>
      </c>
      <c r="I143" s="31">
        <v>16.14</v>
      </c>
    </row>
    <row r="144" spans="2:9" ht="15.75" x14ac:dyDescent="0.25">
      <c r="B144" s="24" t="s">
        <v>74</v>
      </c>
      <c r="C144" s="25" t="s">
        <v>102</v>
      </c>
      <c r="D144" s="26">
        <v>1.78</v>
      </c>
      <c r="E144" s="26">
        <v>0.249</v>
      </c>
      <c r="F144" s="26">
        <v>32.411999999999999</v>
      </c>
      <c r="G144" s="26">
        <v>139.00899999999999</v>
      </c>
      <c r="H144" s="27">
        <v>200</v>
      </c>
      <c r="I144" s="31">
        <v>13.45</v>
      </c>
    </row>
    <row r="145" spans="2:9" ht="15.75" x14ac:dyDescent="0.25">
      <c r="B145" s="32" t="s">
        <v>16</v>
      </c>
      <c r="C145" s="33" t="s">
        <v>21</v>
      </c>
      <c r="D145" s="34">
        <f>1.4*36/24</f>
        <v>2.1</v>
      </c>
      <c r="E145" s="34">
        <f>0.27*36/24</f>
        <v>0.40500000000000003</v>
      </c>
      <c r="F145" s="34">
        <f>12.3*36/24</f>
        <v>18.45</v>
      </c>
      <c r="G145" s="35">
        <f>57.47*36/24</f>
        <v>86.204999999999998</v>
      </c>
      <c r="H145" s="36">
        <v>40</v>
      </c>
      <c r="I145" s="31">
        <v>4.12</v>
      </c>
    </row>
    <row r="146" spans="2:9" ht="15.75" x14ac:dyDescent="0.25">
      <c r="B146" s="32" t="s">
        <v>16</v>
      </c>
      <c r="C146" s="33" t="s">
        <v>37</v>
      </c>
      <c r="D146" s="34">
        <f>3.16*60/40</f>
        <v>4.74</v>
      </c>
      <c r="E146" s="34">
        <f>0.4*60/40</f>
        <v>0.6</v>
      </c>
      <c r="F146" s="34">
        <f>19.32*60/40</f>
        <v>28.98</v>
      </c>
      <c r="G146" s="35">
        <f>93.52*60/40</f>
        <v>140.28</v>
      </c>
      <c r="H146" s="36">
        <v>40</v>
      </c>
      <c r="I146" s="72">
        <v>4</v>
      </c>
    </row>
    <row r="147" spans="2:9" ht="15.75" x14ac:dyDescent="0.25">
      <c r="B147" s="53"/>
      <c r="C147" s="54" t="s">
        <v>22</v>
      </c>
      <c r="D147" s="76">
        <f t="shared" ref="D147:I147" si="9">SUM(D140:D146)</f>
        <v>33.570000000000007</v>
      </c>
      <c r="E147" s="76">
        <f t="shared" si="9"/>
        <v>33.965000000000003</v>
      </c>
      <c r="F147" s="76">
        <f t="shared" si="9"/>
        <v>145.542</v>
      </c>
      <c r="G147" s="76">
        <f t="shared" si="9"/>
        <v>1077.614</v>
      </c>
      <c r="H147" s="76">
        <f t="shared" si="9"/>
        <v>910</v>
      </c>
      <c r="I147" s="77">
        <f t="shared" si="9"/>
        <v>132.15</v>
      </c>
    </row>
    <row r="148" spans="2:9" ht="15.75" x14ac:dyDescent="0.25">
      <c r="B148" s="106" t="s">
        <v>38</v>
      </c>
      <c r="C148" s="107"/>
      <c r="D148" s="107"/>
      <c r="E148" s="107"/>
      <c r="F148" s="107"/>
      <c r="G148" s="107"/>
      <c r="H148" s="107"/>
      <c r="I148" s="78">
        <f>I138+I147</f>
        <v>239.8</v>
      </c>
    </row>
    <row r="149" spans="2:9" ht="15.75" x14ac:dyDescent="0.25">
      <c r="B149" s="6"/>
      <c r="C149" s="7"/>
      <c r="D149" s="8"/>
      <c r="E149" s="8"/>
      <c r="F149" s="8"/>
      <c r="G149" s="8"/>
      <c r="H149" s="9"/>
      <c r="I149" s="10"/>
    </row>
    <row r="150" spans="2:9" ht="15.75" x14ac:dyDescent="0.25">
      <c r="B150" s="6"/>
      <c r="C150" s="12" t="s">
        <v>39</v>
      </c>
      <c r="D150" s="8"/>
      <c r="E150" s="8"/>
      <c r="F150" s="8"/>
      <c r="G150" s="8"/>
      <c r="H150" s="58" t="s">
        <v>40</v>
      </c>
      <c r="I150" s="10"/>
    </row>
    <row r="151" spans="2:9" ht="15.75" x14ac:dyDescent="0.25">
      <c r="B151" s="6"/>
      <c r="C151" s="7"/>
      <c r="D151" s="8"/>
      <c r="E151" s="8"/>
      <c r="F151" s="8"/>
      <c r="G151" s="8"/>
      <c r="H151" s="9"/>
      <c r="I151" s="10"/>
    </row>
    <row r="152" spans="2:9" ht="15.75" x14ac:dyDescent="0.25">
      <c r="B152" s="6"/>
      <c r="C152" s="12" t="s">
        <v>41</v>
      </c>
      <c r="D152" s="8"/>
      <c r="E152" s="8"/>
      <c r="F152" s="8"/>
      <c r="G152" s="8"/>
      <c r="H152" s="9"/>
      <c r="I152" s="10"/>
    </row>
    <row r="153" spans="2:9" ht="15.75" x14ac:dyDescent="0.25">
      <c r="B153" s="6"/>
      <c r="C153" s="7"/>
      <c r="D153" s="8"/>
      <c r="E153" s="8"/>
      <c r="F153" s="8"/>
      <c r="G153" s="8"/>
      <c r="H153" s="9"/>
      <c r="I153" s="10"/>
    </row>
    <row r="154" spans="2:9" ht="16.5" thickBot="1" x14ac:dyDescent="0.3">
      <c r="B154" s="59"/>
      <c r="C154" s="60" t="s">
        <v>42</v>
      </c>
      <c r="D154" s="61"/>
      <c r="E154" s="61"/>
      <c r="F154" s="61"/>
      <c r="G154" s="61"/>
      <c r="H154" s="62"/>
      <c r="I154" s="63"/>
    </row>
    <row r="156" spans="2:9" ht="15.75" thickBot="1" x14ac:dyDescent="0.3"/>
    <row r="157" spans="2:9" ht="15.75" x14ac:dyDescent="0.25">
      <c r="B157" s="1"/>
      <c r="C157" s="2" t="s">
        <v>0</v>
      </c>
      <c r="D157" s="3"/>
      <c r="E157" s="3"/>
      <c r="F157" s="3"/>
      <c r="G157" s="3"/>
      <c r="H157" s="4" t="s">
        <v>1</v>
      </c>
      <c r="I157" s="5"/>
    </row>
    <row r="158" spans="2:9" ht="15.75" x14ac:dyDescent="0.25">
      <c r="B158" s="6"/>
      <c r="C158" s="7"/>
      <c r="D158" s="8"/>
      <c r="E158" s="8"/>
      <c r="F158" s="8"/>
      <c r="G158" s="8"/>
      <c r="H158" s="9"/>
      <c r="I158" s="10"/>
    </row>
    <row r="159" spans="2:9" ht="15.75" x14ac:dyDescent="0.25">
      <c r="B159" s="11"/>
      <c r="C159" s="12" t="s">
        <v>103</v>
      </c>
      <c r="D159" s="8"/>
      <c r="E159" s="8"/>
      <c r="F159" s="8"/>
      <c r="G159" s="8"/>
      <c r="H159" s="9"/>
      <c r="I159" s="10"/>
    </row>
    <row r="160" spans="2:9" ht="15.75" x14ac:dyDescent="0.25">
      <c r="B160" s="6"/>
      <c r="C160" s="13"/>
      <c r="D160" s="8"/>
      <c r="E160" s="8"/>
      <c r="F160" s="8"/>
      <c r="G160" s="8"/>
      <c r="H160" s="9"/>
      <c r="I160" s="10"/>
    </row>
    <row r="161" spans="2:9" ht="15.75" x14ac:dyDescent="0.25">
      <c r="B161" s="14" t="s">
        <v>3</v>
      </c>
      <c r="C161" s="15" t="s">
        <v>4</v>
      </c>
      <c r="D161" s="71" t="s">
        <v>5</v>
      </c>
      <c r="E161" s="71" t="s">
        <v>6</v>
      </c>
      <c r="F161" s="71" t="s">
        <v>7</v>
      </c>
      <c r="G161" s="71" t="s">
        <v>8</v>
      </c>
      <c r="H161" s="17" t="s">
        <v>9</v>
      </c>
      <c r="I161" s="18" t="s">
        <v>10</v>
      </c>
    </row>
    <row r="162" spans="2:9" ht="15.75" x14ac:dyDescent="0.25">
      <c r="B162" s="19"/>
      <c r="C162" s="15" t="s">
        <v>11</v>
      </c>
      <c r="D162" s="20"/>
      <c r="E162" s="21"/>
      <c r="F162" s="21"/>
      <c r="G162" s="21"/>
      <c r="H162" s="22"/>
      <c r="I162" s="23"/>
    </row>
    <row r="163" spans="2:9" ht="15.75" x14ac:dyDescent="0.25">
      <c r="B163" s="24" t="s">
        <v>62</v>
      </c>
      <c r="C163" s="25" t="s">
        <v>63</v>
      </c>
      <c r="D163" s="34">
        <v>0.2</v>
      </c>
      <c r="E163" s="34">
        <v>7.2</v>
      </c>
      <c r="F163" s="34">
        <v>0.3</v>
      </c>
      <c r="G163" s="35">
        <v>78</v>
      </c>
      <c r="H163" s="27">
        <v>10</v>
      </c>
      <c r="I163" s="72">
        <v>17.89</v>
      </c>
    </row>
    <row r="164" spans="2:9" ht="15.75" x14ac:dyDescent="0.25">
      <c r="B164" s="24" t="s">
        <v>44</v>
      </c>
      <c r="C164" s="25" t="s">
        <v>45</v>
      </c>
      <c r="D164" s="26">
        <v>5.08</v>
      </c>
      <c r="E164" s="26">
        <v>4.5999999999999996</v>
      </c>
      <c r="F164" s="26">
        <v>0.28000000000000003</v>
      </c>
      <c r="G164" s="26">
        <v>63</v>
      </c>
      <c r="H164" s="27">
        <v>40</v>
      </c>
      <c r="I164" s="31">
        <v>11.78</v>
      </c>
    </row>
    <row r="165" spans="2:9" ht="15.75" x14ac:dyDescent="0.25">
      <c r="B165" s="80" t="s">
        <v>104</v>
      </c>
      <c r="C165" s="67" t="s">
        <v>105</v>
      </c>
      <c r="D165" s="26">
        <v>12.86</v>
      </c>
      <c r="E165" s="26">
        <v>10.84</v>
      </c>
      <c r="F165" s="26">
        <v>51.82</v>
      </c>
      <c r="G165" s="26">
        <v>350.6</v>
      </c>
      <c r="H165" s="27">
        <v>250</v>
      </c>
      <c r="I165" s="31">
        <v>29.78</v>
      </c>
    </row>
    <row r="166" spans="2:9" ht="15.75" x14ac:dyDescent="0.25">
      <c r="B166" s="65" t="s">
        <v>64</v>
      </c>
      <c r="C166" s="25" t="s">
        <v>65</v>
      </c>
      <c r="D166" s="26">
        <v>1.52</v>
      </c>
      <c r="E166" s="26">
        <v>1.35</v>
      </c>
      <c r="F166" s="26">
        <v>15.9</v>
      </c>
      <c r="G166" s="73">
        <v>112</v>
      </c>
      <c r="H166" s="66">
        <v>200</v>
      </c>
      <c r="I166" s="72">
        <v>9.89</v>
      </c>
    </row>
    <row r="167" spans="2:9" ht="15.75" x14ac:dyDescent="0.25">
      <c r="B167" s="24" t="s">
        <v>16</v>
      </c>
      <c r="C167" s="25" t="s">
        <v>20</v>
      </c>
      <c r="D167" s="39">
        <v>2.31</v>
      </c>
      <c r="E167" s="39">
        <v>0.28999999999999998</v>
      </c>
      <c r="F167" s="39">
        <v>14.37</v>
      </c>
      <c r="G167" s="39">
        <v>70.8</v>
      </c>
      <c r="H167" s="30">
        <v>30</v>
      </c>
      <c r="I167" s="72">
        <v>3.77</v>
      </c>
    </row>
    <row r="168" spans="2:9" ht="15.75" x14ac:dyDescent="0.25">
      <c r="B168" s="24" t="s">
        <v>16</v>
      </c>
      <c r="C168" s="33" t="s">
        <v>21</v>
      </c>
      <c r="D168" s="40">
        <v>3.16</v>
      </c>
      <c r="E168" s="40">
        <v>0.4</v>
      </c>
      <c r="F168" s="40">
        <v>19.32</v>
      </c>
      <c r="G168" s="41">
        <v>93.52</v>
      </c>
      <c r="H168" s="42">
        <v>30</v>
      </c>
      <c r="I168" s="31">
        <v>3</v>
      </c>
    </row>
    <row r="169" spans="2:9" ht="15.75" x14ac:dyDescent="0.25">
      <c r="B169" s="19"/>
      <c r="C169" s="43" t="s">
        <v>22</v>
      </c>
      <c r="D169" s="74">
        <f t="shared" ref="D169:I169" si="10">SUM(D163:D168)</f>
        <v>25.13</v>
      </c>
      <c r="E169" s="74">
        <f t="shared" si="10"/>
        <v>24.68</v>
      </c>
      <c r="F169" s="74">
        <f t="shared" si="10"/>
        <v>101.99000000000001</v>
      </c>
      <c r="G169" s="74">
        <f t="shared" si="10"/>
        <v>767.92</v>
      </c>
      <c r="H169" s="74">
        <f t="shared" si="10"/>
        <v>560</v>
      </c>
      <c r="I169" s="74">
        <f t="shared" si="10"/>
        <v>76.11</v>
      </c>
    </row>
    <row r="170" spans="2:9" ht="15.75" x14ac:dyDescent="0.25">
      <c r="B170" s="19"/>
      <c r="C170" s="15" t="s">
        <v>23</v>
      </c>
      <c r="D170" s="45"/>
      <c r="E170" s="46"/>
      <c r="F170" s="46"/>
      <c r="G170" s="46"/>
      <c r="H170" s="46"/>
      <c r="I170" s="47"/>
    </row>
    <row r="171" spans="2:9" ht="15.75" x14ac:dyDescent="0.25">
      <c r="B171" s="24" t="s">
        <v>24</v>
      </c>
      <c r="C171" s="25" t="s">
        <v>106</v>
      </c>
      <c r="D171" s="26">
        <v>0.75</v>
      </c>
      <c r="E171" s="26">
        <v>4</v>
      </c>
      <c r="F171" s="26">
        <v>2.37</v>
      </c>
      <c r="G171" s="26">
        <v>66.66</v>
      </c>
      <c r="H171" s="27">
        <v>100</v>
      </c>
      <c r="I171" s="72">
        <v>22.72</v>
      </c>
    </row>
    <row r="172" spans="2:9" ht="15.75" x14ac:dyDescent="0.25">
      <c r="B172" s="24" t="s">
        <v>107</v>
      </c>
      <c r="C172" s="25" t="s">
        <v>108</v>
      </c>
      <c r="D172" s="26">
        <v>5.7889999999999997</v>
      </c>
      <c r="E172" s="26">
        <v>8.7289999999999992</v>
      </c>
      <c r="F172" s="26">
        <v>9.2609999999999992</v>
      </c>
      <c r="G172" s="26">
        <v>138.755</v>
      </c>
      <c r="H172" s="27">
        <v>250</v>
      </c>
      <c r="I172" s="72">
        <v>29</v>
      </c>
    </row>
    <row r="173" spans="2:9" ht="15.75" x14ac:dyDescent="0.25">
      <c r="B173" s="24" t="s">
        <v>109</v>
      </c>
      <c r="C173" s="25" t="s">
        <v>110</v>
      </c>
      <c r="D173" s="26">
        <v>12.28</v>
      </c>
      <c r="E173" s="26">
        <v>11.52</v>
      </c>
      <c r="F173" s="26">
        <v>13.51</v>
      </c>
      <c r="G173" s="26">
        <v>267.5</v>
      </c>
      <c r="H173" s="27">
        <v>100</v>
      </c>
      <c r="I173" s="31">
        <v>76.37</v>
      </c>
    </row>
    <row r="174" spans="2:9" ht="15.75" x14ac:dyDescent="0.25">
      <c r="B174" s="24" t="s">
        <v>111</v>
      </c>
      <c r="C174" s="25" t="s">
        <v>112</v>
      </c>
      <c r="D174" s="26">
        <v>7.36</v>
      </c>
      <c r="E174" s="26">
        <v>9.16</v>
      </c>
      <c r="F174" s="26">
        <v>44</v>
      </c>
      <c r="G174" s="26">
        <v>239.94</v>
      </c>
      <c r="H174" s="27">
        <v>180</v>
      </c>
      <c r="I174" s="31">
        <v>19.54</v>
      </c>
    </row>
    <row r="175" spans="2:9" ht="15.75" x14ac:dyDescent="0.25">
      <c r="B175" s="24" t="s">
        <v>34</v>
      </c>
      <c r="C175" s="25" t="s">
        <v>113</v>
      </c>
      <c r="D175" s="26">
        <v>0.23</v>
      </c>
      <c r="E175" s="26" t="s">
        <v>36</v>
      </c>
      <c r="F175" s="26">
        <v>29.41</v>
      </c>
      <c r="G175" s="26">
        <v>118.5</v>
      </c>
      <c r="H175" s="27">
        <v>200</v>
      </c>
      <c r="I175" s="31">
        <v>12.26</v>
      </c>
    </row>
    <row r="176" spans="2:9" ht="15.75" x14ac:dyDescent="0.25">
      <c r="B176" s="32" t="s">
        <v>16</v>
      </c>
      <c r="C176" s="33" t="s">
        <v>21</v>
      </c>
      <c r="D176" s="34">
        <f>1.4*36/24</f>
        <v>2.1</v>
      </c>
      <c r="E176" s="34">
        <f>0.27*36/24</f>
        <v>0.40500000000000003</v>
      </c>
      <c r="F176" s="34">
        <f>12.3*36/24</f>
        <v>18.45</v>
      </c>
      <c r="G176" s="35">
        <f>57.47*36/24</f>
        <v>86.204999999999998</v>
      </c>
      <c r="H176" s="36">
        <v>40</v>
      </c>
      <c r="I176" s="31">
        <v>4.12</v>
      </c>
    </row>
    <row r="177" spans="2:9" ht="15.75" x14ac:dyDescent="0.25">
      <c r="B177" s="68" t="s">
        <v>16</v>
      </c>
      <c r="C177" s="69" t="s">
        <v>37</v>
      </c>
      <c r="D177" s="34">
        <f>3.16*60/40</f>
        <v>4.74</v>
      </c>
      <c r="E177" s="34">
        <f>0.4*60/40</f>
        <v>0.6</v>
      </c>
      <c r="F177" s="34">
        <f>19.32*60/40</f>
        <v>28.98</v>
      </c>
      <c r="G177" s="35">
        <f>93.52*60/40</f>
        <v>140.28</v>
      </c>
      <c r="H177" s="36">
        <v>40</v>
      </c>
      <c r="I177" s="31">
        <v>4</v>
      </c>
    </row>
    <row r="178" spans="2:9" ht="15.75" x14ac:dyDescent="0.25">
      <c r="B178" s="53"/>
      <c r="C178" s="54" t="s">
        <v>22</v>
      </c>
      <c r="D178" s="79">
        <f t="shared" ref="D178:I178" si="11">SUM(D171:D177)</f>
        <v>33.249000000000002</v>
      </c>
      <c r="E178" s="76">
        <f t="shared" si="11"/>
        <v>34.414000000000001</v>
      </c>
      <c r="F178" s="76">
        <f t="shared" si="11"/>
        <v>145.98099999999999</v>
      </c>
      <c r="G178" s="76">
        <f t="shared" si="11"/>
        <v>1057.8400000000001</v>
      </c>
      <c r="H178" s="76">
        <f t="shared" si="11"/>
        <v>910</v>
      </c>
      <c r="I178" s="77">
        <f t="shared" si="11"/>
        <v>168.01</v>
      </c>
    </row>
    <row r="179" spans="2:9" ht="15.75" x14ac:dyDescent="0.25">
      <c r="B179" s="106" t="s">
        <v>38</v>
      </c>
      <c r="C179" s="107"/>
      <c r="D179" s="107"/>
      <c r="E179" s="107"/>
      <c r="F179" s="107"/>
      <c r="G179" s="107"/>
      <c r="H179" s="107"/>
      <c r="I179" s="78">
        <f>I169+I178</f>
        <v>244.12</v>
      </c>
    </row>
    <row r="180" spans="2:9" ht="15.75" x14ac:dyDescent="0.25">
      <c r="B180" s="6"/>
      <c r="C180" s="7"/>
      <c r="D180" s="8"/>
      <c r="E180" s="8"/>
      <c r="F180" s="8"/>
      <c r="G180" s="8"/>
      <c r="H180" s="9"/>
      <c r="I180" s="10"/>
    </row>
    <row r="181" spans="2:9" ht="15.75" x14ac:dyDescent="0.25">
      <c r="B181" s="6"/>
      <c r="C181" s="12" t="s">
        <v>39</v>
      </c>
      <c r="D181" s="8"/>
      <c r="E181" s="8"/>
      <c r="F181" s="8"/>
      <c r="G181" s="8"/>
      <c r="H181" s="58" t="s">
        <v>40</v>
      </c>
      <c r="I181" s="10"/>
    </row>
    <row r="182" spans="2:9" ht="15.75" x14ac:dyDescent="0.25">
      <c r="B182" s="6"/>
      <c r="C182" s="7"/>
      <c r="D182" s="8"/>
      <c r="E182" s="8"/>
      <c r="F182" s="8"/>
      <c r="G182" s="8"/>
      <c r="H182" s="9"/>
      <c r="I182" s="10"/>
    </row>
    <row r="183" spans="2:9" ht="15.75" x14ac:dyDescent="0.25">
      <c r="B183" s="6"/>
      <c r="C183" s="12" t="s">
        <v>41</v>
      </c>
      <c r="D183" s="8"/>
      <c r="E183" s="8"/>
      <c r="F183" s="8"/>
      <c r="G183" s="8"/>
      <c r="H183" s="9"/>
      <c r="I183" s="10"/>
    </row>
    <row r="184" spans="2:9" ht="15.75" x14ac:dyDescent="0.25">
      <c r="B184" s="6"/>
      <c r="C184" s="7"/>
      <c r="D184" s="8"/>
      <c r="E184" s="8"/>
      <c r="F184" s="8"/>
      <c r="G184" s="8"/>
      <c r="H184" s="9"/>
      <c r="I184" s="10"/>
    </row>
    <row r="185" spans="2:9" ht="16.5" thickBot="1" x14ac:dyDescent="0.3">
      <c r="B185" s="59"/>
      <c r="C185" s="60" t="s">
        <v>42</v>
      </c>
      <c r="D185" s="61"/>
      <c r="E185" s="61"/>
      <c r="F185" s="61"/>
      <c r="G185" s="61"/>
      <c r="H185" s="62"/>
      <c r="I185" s="63"/>
    </row>
    <row r="187" spans="2:9" ht="15.75" thickBot="1" x14ac:dyDescent="0.3"/>
    <row r="188" spans="2:9" ht="15.75" x14ac:dyDescent="0.25">
      <c r="B188" s="1"/>
      <c r="C188" s="2" t="s">
        <v>0</v>
      </c>
      <c r="D188" s="3"/>
      <c r="E188" s="3"/>
      <c r="F188" s="3"/>
      <c r="G188" s="3"/>
      <c r="H188" s="4" t="s">
        <v>1</v>
      </c>
      <c r="I188" s="5"/>
    </row>
    <row r="189" spans="2:9" ht="15.75" x14ac:dyDescent="0.25">
      <c r="B189" s="6"/>
      <c r="C189" s="7"/>
      <c r="D189" s="8"/>
      <c r="E189" s="8"/>
      <c r="F189" s="8"/>
      <c r="G189" s="8"/>
      <c r="H189" s="9"/>
      <c r="I189" s="10"/>
    </row>
    <row r="190" spans="2:9" ht="15.75" x14ac:dyDescent="0.25">
      <c r="B190" s="11"/>
      <c r="C190" s="12" t="s">
        <v>114</v>
      </c>
      <c r="D190" s="8"/>
      <c r="E190" s="8"/>
      <c r="F190" s="8"/>
      <c r="G190" s="8"/>
      <c r="H190" s="9"/>
      <c r="I190" s="10"/>
    </row>
    <row r="191" spans="2:9" ht="15.75" x14ac:dyDescent="0.25">
      <c r="B191" s="6"/>
      <c r="C191" s="13"/>
      <c r="D191" s="8"/>
      <c r="E191" s="8"/>
      <c r="F191" s="8"/>
      <c r="G191" s="8"/>
      <c r="H191" s="9"/>
      <c r="I191" s="10"/>
    </row>
    <row r="192" spans="2:9" ht="15.75" x14ac:dyDescent="0.25">
      <c r="B192" s="14" t="s">
        <v>3</v>
      </c>
      <c r="C192" s="15" t="s">
        <v>4</v>
      </c>
      <c r="D192" s="71" t="s">
        <v>5</v>
      </c>
      <c r="E192" s="71" t="s">
        <v>6</v>
      </c>
      <c r="F192" s="71" t="s">
        <v>7</v>
      </c>
      <c r="G192" s="71" t="s">
        <v>8</v>
      </c>
      <c r="H192" s="17" t="s">
        <v>9</v>
      </c>
      <c r="I192" s="18" t="s">
        <v>10</v>
      </c>
    </row>
    <row r="193" spans="2:9" ht="15.75" x14ac:dyDescent="0.25">
      <c r="B193" s="19"/>
      <c r="C193" s="15" t="s">
        <v>11</v>
      </c>
      <c r="D193" s="20"/>
      <c r="E193" s="21"/>
      <c r="F193" s="21"/>
      <c r="G193" s="21"/>
      <c r="H193" s="22"/>
      <c r="I193" s="23"/>
    </row>
    <row r="194" spans="2:9" ht="15.75" x14ac:dyDescent="0.25">
      <c r="B194" s="81" t="s">
        <v>16</v>
      </c>
      <c r="C194" s="82" t="s">
        <v>115</v>
      </c>
      <c r="D194" s="83">
        <v>0.5</v>
      </c>
      <c r="E194" s="83">
        <v>3.58</v>
      </c>
      <c r="F194" s="83">
        <v>5.58</v>
      </c>
      <c r="G194" s="83">
        <v>111.5</v>
      </c>
      <c r="H194" s="84">
        <v>50</v>
      </c>
      <c r="I194" s="72">
        <v>18.75</v>
      </c>
    </row>
    <row r="195" spans="2:9" ht="15.75" x14ac:dyDescent="0.25">
      <c r="B195" s="85" t="s">
        <v>91</v>
      </c>
      <c r="C195" s="86" t="s">
        <v>92</v>
      </c>
      <c r="D195" s="87">
        <v>5.69</v>
      </c>
      <c r="E195" s="87">
        <v>10.83</v>
      </c>
      <c r="F195" s="87">
        <v>36.36</v>
      </c>
      <c r="G195" s="87">
        <v>285.60000000000002</v>
      </c>
      <c r="H195" s="88">
        <v>205</v>
      </c>
      <c r="I195" s="31">
        <v>33.450000000000003</v>
      </c>
    </row>
    <row r="196" spans="2:9" ht="15.75" x14ac:dyDescent="0.25">
      <c r="B196" s="85" t="s">
        <v>12</v>
      </c>
      <c r="C196" s="89" t="s">
        <v>13</v>
      </c>
      <c r="D196" s="87">
        <v>6.04</v>
      </c>
      <c r="E196" s="87">
        <v>6.8</v>
      </c>
      <c r="F196" s="87">
        <v>0</v>
      </c>
      <c r="G196" s="87">
        <v>100.2</v>
      </c>
      <c r="H196" s="90">
        <v>20</v>
      </c>
      <c r="I196" s="31">
        <v>13.44</v>
      </c>
    </row>
    <row r="197" spans="2:9" ht="15.75" x14ac:dyDescent="0.25">
      <c r="B197" s="85" t="s">
        <v>116</v>
      </c>
      <c r="C197" s="89" t="s">
        <v>117</v>
      </c>
      <c r="D197" s="91">
        <f>3.6+2.8</f>
        <v>6.4</v>
      </c>
      <c r="E197" s="91">
        <f>2.67+0.13</f>
        <v>2.8</v>
      </c>
      <c r="F197" s="91">
        <f>29.2</f>
        <v>29.2</v>
      </c>
      <c r="G197" s="91">
        <v>105.6</v>
      </c>
      <c r="H197" s="92">
        <v>200</v>
      </c>
      <c r="I197" s="72">
        <v>16.920000000000002</v>
      </c>
    </row>
    <row r="198" spans="2:9" ht="15.75" x14ac:dyDescent="0.25">
      <c r="B198" s="24" t="s">
        <v>16</v>
      </c>
      <c r="C198" s="25" t="s">
        <v>20</v>
      </c>
      <c r="D198" s="39">
        <v>2.31</v>
      </c>
      <c r="E198" s="39">
        <v>0.28999999999999998</v>
      </c>
      <c r="F198" s="39">
        <v>14.37</v>
      </c>
      <c r="G198" s="39">
        <v>70.8</v>
      </c>
      <c r="H198" s="30">
        <v>30</v>
      </c>
      <c r="I198" s="72">
        <v>3.77</v>
      </c>
    </row>
    <row r="199" spans="2:9" ht="15.75" x14ac:dyDescent="0.25">
      <c r="B199" s="24" t="s">
        <v>16</v>
      </c>
      <c r="C199" s="33" t="s">
        <v>21</v>
      </c>
      <c r="D199" s="40">
        <v>3.16</v>
      </c>
      <c r="E199" s="40">
        <v>0.4</v>
      </c>
      <c r="F199" s="40">
        <v>19.32</v>
      </c>
      <c r="G199" s="41">
        <v>93.52</v>
      </c>
      <c r="H199" s="42">
        <v>30</v>
      </c>
      <c r="I199" s="31">
        <v>3</v>
      </c>
    </row>
    <row r="200" spans="2:9" ht="15.75" x14ac:dyDescent="0.25">
      <c r="B200" s="19"/>
      <c r="C200" s="43" t="s">
        <v>22</v>
      </c>
      <c r="D200" s="74">
        <f t="shared" ref="D200:I200" si="12">SUM(D194:D199)</f>
        <v>24.1</v>
      </c>
      <c r="E200" s="74">
        <f t="shared" si="12"/>
        <v>24.7</v>
      </c>
      <c r="F200" s="74">
        <f t="shared" si="12"/>
        <v>104.83000000000001</v>
      </c>
      <c r="G200" s="74">
        <f t="shared" si="12"/>
        <v>767.21999999999991</v>
      </c>
      <c r="H200" s="74">
        <v>550</v>
      </c>
      <c r="I200" s="74">
        <f t="shared" si="12"/>
        <v>89.33</v>
      </c>
    </row>
    <row r="201" spans="2:9" ht="15.75" x14ac:dyDescent="0.25">
      <c r="B201" s="19"/>
      <c r="C201" s="15" t="s">
        <v>23</v>
      </c>
      <c r="D201" s="45"/>
      <c r="E201" s="46"/>
      <c r="F201" s="46"/>
      <c r="G201" s="46"/>
      <c r="H201" s="46"/>
      <c r="I201" s="47"/>
    </row>
    <row r="202" spans="2:9" ht="15.75" x14ac:dyDescent="0.25">
      <c r="B202" s="85" t="s">
        <v>16</v>
      </c>
      <c r="C202" s="93" t="s">
        <v>118</v>
      </c>
      <c r="D202" s="87">
        <v>1</v>
      </c>
      <c r="E202" s="87">
        <v>7</v>
      </c>
      <c r="F202" s="87">
        <v>7</v>
      </c>
      <c r="G202" s="87">
        <v>97</v>
      </c>
      <c r="H202" s="90">
        <v>100</v>
      </c>
      <c r="I202" s="72">
        <v>27.62</v>
      </c>
    </row>
    <row r="203" spans="2:9" ht="15.75" x14ac:dyDescent="0.25">
      <c r="B203" s="94" t="s">
        <v>26</v>
      </c>
      <c r="C203" s="93" t="s">
        <v>27</v>
      </c>
      <c r="D203" s="95">
        <v>6.21</v>
      </c>
      <c r="E203" s="95">
        <v>5.94</v>
      </c>
      <c r="F203" s="95">
        <v>13.4</v>
      </c>
      <c r="G203" s="95">
        <v>131.96</v>
      </c>
      <c r="H203" s="88">
        <v>250</v>
      </c>
      <c r="I203" s="72">
        <v>29.14</v>
      </c>
    </row>
    <row r="204" spans="2:9" ht="15.75" x14ac:dyDescent="0.25">
      <c r="B204" s="85" t="s">
        <v>119</v>
      </c>
      <c r="C204" s="89" t="s">
        <v>120</v>
      </c>
      <c r="D204" s="91">
        <v>12.64</v>
      </c>
      <c r="E204" s="91">
        <v>12.68</v>
      </c>
      <c r="F204" s="91">
        <v>18.88</v>
      </c>
      <c r="G204" s="91">
        <v>244.68</v>
      </c>
      <c r="H204" s="92">
        <v>150</v>
      </c>
      <c r="I204" s="31">
        <v>65.16</v>
      </c>
    </row>
    <row r="205" spans="2:9" ht="15.75" x14ac:dyDescent="0.25">
      <c r="B205" s="85" t="s">
        <v>72</v>
      </c>
      <c r="C205" s="89" t="s">
        <v>73</v>
      </c>
      <c r="D205" s="87">
        <v>6.54</v>
      </c>
      <c r="E205" s="87">
        <v>8.64</v>
      </c>
      <c r="F205" s="87">
        <v>40.6</v>
      </c>
      <c r="G205" s="87">
        <v>234.85</v>
      </c>
      <c r="H205" s="90">
        <v>180</v>
      </c>
      <c r="I205" s="31">
        <v>14.37</v>
      </c>
    </row>
    <row r="206" spans="2:9" ht="15.75" x14ac:dyDescent="0.25">
      <c r="B206" s="24" t="s">
        <v>121</v>
      </c>
      <c r="C206" s="25" t="s">
        <v>122</v>
      </c>
      <c r="D206" s="26">
        <v>0</v>
      </c>
      <c r="E206" s="26">
        <v>0</v>
      </c>
      <c r="F206" s="26">
        <v>19</v>
      </c>
      <c r="G206" s="73">
        <v>77.599999999999994</v>
      </c>
      <c r="H206" s="27">
        <v>200</v>
      </c>
      <c r="I206" s="31">
        <v>12.4</v>
      </c>
    </row>
    <row r="207" spans="2:9" ht="15.75" x14ac:dyDescent="0.25">
      <c r="B207" s="32" t="s">
        <v>16</v>
      </c>
      <c r="C207" s="33" t="s">
        <v>21</v>
      </c>
      <c r="D207" s="34">
        <f>1.4*36/24</f>
        <v>2.1</v>
      </c>
      <c r="E207" s="34">
        <f>0.27*36/24</f>
        <v>0.40500000000000003</v>
      </c>
      <c r="F207" s="34">
        <f>12.3*36/24</f>
        <v>18.45</v>
      </c>
      <c r="G207" s="35">
        <f>57.47*36/24</f>
        <v>86.204999999999998</v>
      </c>
      <c r="H207" s="36">
        <v>40</v>
      </c>
      <c r="I207" s="31">
        <v>4.12</v>
      </c>
    </row>
    <row r="208" spans="2:9" ht="15.75" x14ac:dyDescent="0.25">
      <c r="B208" s="68" t="s">
        <v>16</v>
      </c>
      <c r="C208" s="69" t="s">
        <v>37</v>
      </c>
      <c r="D208" s="34">
        <f>3.16*60/40</f>
        <v>4.74</v>
      </c>
      <c r="E208" s="34">
        <f>0.4*60/40</f>
        <v>0.6</v>
      </c>
      <c r="F208" s="34">
        <f>19.32*60/40</f>
        <v>28.98</v>
      </c>
      <c r="G208" s="35">
        <f>93.52*60/40</f>
        <v>140.28</v>
      </c>
      <c r="H208" s="36">
        <v>40</v>
      </c>
      <c r="I208" s="31">
        <v>4</v>
      </c>
    </row>
    <row r="209" spans="2:9" ht="15.75" x14ac:dyDescent="0.25">
      <c r="B209" s="53"/>
      <c r="C209" s="54" t="s">
        <v>22</v>
      </c>
      <c r="D209" s="79">
        <f t="shared" ref="D209:I209" si="13">SUM(D202:D208)</f>
        <v>33.230000000000004</v>
      </c>
      <c r="E209" s="76">
        <f t="shared" si="13"/>
        <v>35.265000000000008</v>
      </c>
      <c r="F209" s="76">
        <f t="shared" si="13"/>
        <v>146.31</v>
      </c>
      <c r="G209" s="76">
        <f t="shared" si="13"/>
        <v>1012.575</v>
      </c>
      <c r="H209" s="76">
        <f t="shared" si="13"/>
        <v>960</v>
      </c>
      <c r="I209" s="77">
        <f t="shared" si="13"/>
        <v>156.81</v>
      </c>
    </row>
    <row r="210" spans="2:9" ht="15.75" x14ac:dyDescent="0.25">
      <c r="B210" s="106" t="s">
        <v>38</v>
      </c>
      <c r="C210" s="107"/>
      <c r="D210" s="107"/>
      <c r="E210" s="107"/>
      <c r="F210" s="107"/>
      <c r="G210" s="107"/>
      <c r="H210" s="107"/>
      <c r="I210" s="78">
        <f>I200+I209</f>
        <v>246.14</v>
      </c>
    </row>
    <row r="211" spans="2:9" ht="15.75" x14ac:dyDescent="0.25">
      <c r="B211" s="6"/>
      <c r="C211" s="7"/>
      <c r="D211" s="8"/>
      <c r="E211" s="8"/>
      <c r="F211" s="8"/>
      <c r="G211" s="8"/>
      <c r="H211" s="9"/>
      <c r="I211" s="10"/>
    </row>
    <row r="212" spans="2:9" ht="15.75" x14ac:dyDescent="0.25">
      <c r="B212" s="6"/>
      <c r="C212" s="12" t="s">
        <v>39</v>
      </c>
      <c r="D212" s="8"/>
      <c r="E212" s="8"/>
      <c r="F212" s="8"/>
      <c r="G212" s="8"/>
      <c r="H212" s="58" t="s">
        <v>40</v>
      </c>
      <c r="I212" s="10"/>
    </row>
    <row r="213" spans="2:9" ht="15.75" x14ac:dyDescent="0.25">
      <c r="B213" s="6"/>
      <c r="C213" s="7"/>
      <c r="D213" s="8"/>
      <c r="E213" s="8"/>
      <c r="F213" s="8"/>
      <c r="G213" s="8"/>
      <c r="H213" s="9"/>
      <c r="I213" s="10"/>
    </row>
    <row r="214" spans="2:9" ht="15.75" x14ac:dyDescent="0.25">
      <c r="B214" s="6"/>
      <c r="C214" s="12" t="s">
        <v>41</v>
      </c>
      <c r="D214" s="8"/>
      <c r="E214" s="8"/>
      <c r="F214" s="8"/>
      <c r="G214" s="8"/>
      <c r="H214" s="9"/>
      <c r="I214" s="10"/>
    </row>
    <row r="215" spans="2:9" ht="15.75" x14ac:dyDescent="0.25">
      <c r="B215" s="6"/>
      <c r="C215" s="7"/>
      <c r="D215" s="8"/>
      <c r="E215" s="8"/>
      <c r="F215" s="8"/>
      <c r="G215" s="8"/>
      <c r="H215" s="9"/>
      <c r="I215" s="10"/>
    </row>
    <row r="216" spans="2:9" ht="16.5" thickBot="1" x14ac:dyDescent="0.3">
      <c r="B216" s="59"/>
      <c r="C216" s="60" t="s">
        <v>42</v>
      </c>
      <c r="D216" s="61"/>
      <c r="E216" s="61"/>
      <c r="F216" s="61"/>
      <c r="G216" s="61"/>
      <c r="H216" s="62"/>
      <c r="I216" s="63"/>
    </row>
    <row r="218" spans="2:9" ht="15.75" thickBot="1" x14ac:dyDescent="0.3"/>
    <row r="219" spans="2:9" ht="15.75" x14ac:dyDescent="0.25">
      <c r="B219" s="1"/>
      <c r="C219" s="2" t="s">
        <v>0</v>
      </c>
      <c r="D219" s="3"/>
      <c r="E219" s="3"/>
      <c r="F219" s="3"/>
      <c r="G219" s="3"/>
      <c r="H219" s="4" t="s">
        <v>1</v>
      </c>
      <c r="I219" s="5"/>
    </row>
    <row r="220" spans="2:9" ht="15.75" x14ac:dyDescent="0.25">
      <c r="B220" s="6"/>
      <c r="C220" s="7"/>
      <c r="D220" s="8"/>
      <c r="E220" s="8"/>
      <c r="F220" s="8"/>
      <c r="G220" s="8"/>
      <c r="H220" s="9"/>
      <c r="I220" s="10"/>
    </row>
    <row r="221" spans="2:9" ht="15.75" x14ac:dyDescent="0.25">
      <c r="B221" s="11"/>
      <c r="C221" s="12" t="s">
        <v>123</v>
      </c>
      <c r="D221" s="8"/>
      <c r="E221" s="8"/>
      <c r="F221" s="8"/>
      <c r="G221" s="8"/>
      <c r="H221" s="9"/>
      <c r="I221" s="10"/>
    </row>
    <row r="222" spans="2:9" ht="15.75" x14ac:dyDescent="0.25">
      <c r="B222" s="6"/>
      <c r="C222" s="13"/>
      <c r="D222" s="8"/>
      <c r="E222" s="8"/>
      <c r="F222" s="8"/>
      <c r="G222" s="8"/>
      <c r="H222" s="9"/>
      <c r="I222" s="10"/>
    </row>
    <row r="223" spans="2:9" ht="15.75" x14ac:dyDescent="0.25">
      <c r="B223" s="14" t="s">
        <v>3</v>
      </c>
      <c r="C223" s="15" t="s">
        <v>4</v>
      </c>
      <c r="D223" s="71" t="s">
        <v>5</v>
      </c>
      <c r="E223" s="71" t="s">
        <v>6</v>
      </c>
      <c r="F223" s="71" t="s">
        <v>7</v>
      </c>
      <c r="G223" s="71" t="s">
        <v>8</v>
      </c>
      <c r="H223" s="17" t="s">
        <v>9</v>
      </c>
      <c r="I223" s="18" t="s">
        <v>10</v>
      </c>
    </row>
    <row r="224" spans="2:9" ht="15.75" x14ac:dyDescent="0.25">
      <c r="B224" s="19"/>
      <c r="C224" s="15" t="s">
        <v>11</v>
      </c>
      <c r="D224" s="20"/>
      <c r="E224" s="21"/>
      <c r="F224" s="21"/>
      <c r="G224" s="21"/>
      <c r="H224" s="22"/>
      <c r="I224" s="23"/>
    </row>
    <row r="225" spans="2:9" ht="15.75" x14ac:dyDescent="0.25">
      <c r="B225" s="85" t="s">
        <v>124</v>
      </c>
      <c r="C225" s="86" t="s">
        <v>125</v>
      </c>
      <c r="D225" s="91">
        <v>2.88</v>
      </c>
      <c r="E225" s="91">
        <v>4.72</v>
      </c>
      <c r="F225" s="91">
        <v>5.78</v>
      </c>
      <c r="G225" s="91">
        <v>59.2</v>
      </c>
      <c r="H225" s="88">
        <v>100</v>
      </c>
      <c r="I225" s="72">
        <v>41.56</v>
      </c>
    </row>
    <row r="226" spans="2:9" ht="15.75" x14ac:dyDescent="0.25">
      <c r="B226" s="85" t="s">
        <v>126</v>
      </c>
      <c r="C226" s="86" t="s">
        <v>127</v>
      </c>
      <c r="D226" s="91">
        <v>14.56</v>
      </c>
      <c r="E226" s="91">
        <v>18.68</v>
      </c>
      <c r="F226" s="91">
        <v>4.08</v>
      </c>
      <c r="G226" s="91">
        <v>254</v>
      </c>
      <c r="H226" s="88">
        <v>205</v>
      </c>
      <c r="I226" s="31">
        <v>79.5</v>
      </c>
    </row>
    <row r="227" spans="2:9" ht="15.75" x14ac:dyDescent="0.25">
      <c r="B227" s="85" t="s">
        <v>16</v>
      </c>
      <c r="C227" s="89" t="s">
        <v>93</v>
      </c>
      <c r="D227" s="91">
        <v>1.2</v>
      </c>
      <c r="E227" s="91">
        <v>0.3</v>
      </c>
      <c r="F227" s="91">
        <v>11.3</v>
      </c>
      <c r="G227" s="96">
        <v>57</v>
      </c>
      <c r="H227" s="92">
        <v>140</v>
      </c>
      <c r="I227" s="31">
        <v>36</v>
      </c>
    </row>
    <row r="228" spans="2:9" ht="15.75" x14ac:dyDescent="0.25">
      <c r="B228" s="85" t="s">
        <v>128</v>
      </c>
      <c r="C228" s="89" t="s">
        <v>129</v>
      </c>
      <c r="D228" s="91">
        <v>0.2</v>
      </c>
      <c r="E228" s="91">
        <v>0</v>
      </c>
      <c r="F228" s="91">
        <v>46.5</v>
      </c>
      <c r="G228" s="91">
        <v>187.4</v>
      </c>
      <c r="H228" s="92">
        <v>200</v>
      </c>
      <c r="I228" s="72">
        <v>6.03</v>
      </c>
    </row>
    <row r="229" spans="2:9" ht="15.75" x14ac:dyDescent="0.25">
      <c r="B229" s="85" t="s">
        <v>16</v>
      </c>
      <c r="C229" s="89" t="s">
        <v>20</v>
      </c>
      <c r="D229" s="39">
        <v>2.31</v>
      </c>
      <c r="E229" s="39">
        <v>0.28999999999999998</v>
      </c>
      <c r="F229" s="39">
        <v>14.37</v>
      </c>
      <c r="G229" s="39">
        <v>70.8</v>
      </c>
      <c r="H229" s="30">
        <v>30</v>
      </c>
      <c r="I229" s="72">
        <v>3.77</v>
      </c>
    </row>
    <row r="230" spans="2:9" ht="15.75" x14ac:dyDescent="0.25">
      <c r="B230" s="24" t="s">
        <v>16</v>
      </c>
      <c r="C230" s="33" t="s">
        <v>21</v>
      </c>
      <c r="D230" s="40">
        <v>3.16</v>
      </c>
      <c r="E230" s="40">
        <v>0.4</v>
      </c>
      <c r="F230" s="40">
        <v>19.32</v>
      </c>
      <c r="G230" s="41">
        <v>93.52</v>
      </c>
      <c r="H230" s="42">
        <v>30</v>
      </c>
      <c r="I230" s="31">
        <v>3</v>
      </c>
    </row>
    <row r="231" spans="2:9" ht="15.75" x14ac:dyDescent="0.25">
      <c r="B231" s="19"/>
      <c r="C231" s="43" t="s">
        <v>22</v>
      </c>
      <c r="D231" s="74">
        <f t="shared" ref="D231:I231" si="14">SUM(D225:D230)</f>
        <v>24.31</v>
      </c>
      <c r="E231" s="74">
        <f t="shared" si="14"/>
        <v>24.389999999999997</v>
      </c>
      <c r="F231" s="74">
        <f t="shared" si="14"/>
        <v>101.35</v>
      </c>
      <c r="G231" s="74">
        <f t="shared" si="14"/>
        <v>721.92</v>
      </c>
      <c r="H231" s="74">
        <f t="shared" si="14"/>
        <v>705</v>
      </c>
      <c r="I231" s="74">
        <f t="shared" si="14"/>
        <v>169.86</v>
      </c>
    </row>
    <row r="232" spans="2:9" ht="15.75" x14ac:dyDescent="0.25">
      <c r="B232" s="19"/>
      <c r="C232" s="15" t="s">
        <v>23</v>
      </c>
      <c r="D232" s="45"/>
      <c r="E232" s="46"/>
      <c r="F232" s="46"/>
      <c r="G232" s="46"/>
      <c r="H232" s="46"/>
      <c r="I232" s="47"/>
    </row>
    <row r="233" spans="2:9" ht="15.75" x14ac:dyDescent="0.25">
      <c r="B233" s="85" t="s">
        <v>130</v>
      </c>
      <c r="C233" s="93" t="s">
        <v>131</v>
      </c>
      <c r="D233" s="87">
        <v>1.31</v>
      </c>
      <c r="E233" s="87">
        <v>3.24</v>
      </c>
      <c r="F233" s="87">
        <v>6.46</v>
      </c>
      <c r="G233" s="87">
        <v>60.4</v>
      </c>
      <c r="H233" s="90">
        <v>100</v>
      </c>
      <c r="I233" s="72">
        <v>17.38</v>
      </c>
    </row>
    <row r="234" spans="2:9" ht="15.75" x14ac:dyDescent="0.25">
      <c r="B234" s="85" t="s">
        <v>107</v>
      </c>
      <c r="C234" s="89" t="s">
        <v>108</v>
      </c>
      <c r="D234" s="91">
        <v>6.5149999999999997</v>
      </c>
      <c r="E234" s="91">
        <v>10.85</v>
      </c>
      <c r="F234" s="91">
        <v>12.15</v>
      </c>
      <c r="G234" s="91">
        <v>163.71899999999999</v>
      </c>
      <c r="H234" s="92">
        <v>250</v>
      </c>
      <c r="I234" s="72">
        <v>29</v>
      </c>
    </row>
    <row r="235" spans="2:9" ht="15.75" x14ac:dyDescent="0.25">
      <c r="B235" s="85" t="s">
        <v>132</v>
      </c>
      <c r="C235" s="89" t="s">
        <v>133</v>
      </c>
      <c r="D235" s="91">
        <v>15.4</v>
      </c>
      <c r="E235" s="91">
        <v>6.47</v>
      </c>
      <c r="F235" s="91">
        <v>28.53</v>
      </c>
      <c r="G235" s="91">
        <v>244.36</v>
      </c>
      <c r="H235" s="92">
        <v>100</v>
      </c>
      <c r="I235" s="31">
        <v>73.430000000000007</v>
      </c>
    </row>
    <row r="236" spans="2:9" ht="15.75" x14ac:dyDescent="0.25">
      <c r="B236" s="85" t="s">
        <v>134</v>
      </c>
      <c r="C236" s="89" t="s">
        <v>135</v>
      </c>
      <c r="D236" s="87">
        <v>3.91</v>
      </c>
      <c r="E236" s="87">
        <v>12.1</v>
      </c>
      <c r="F236" s="87">
        <v>27.18</v>
      </c>
      <c r="G236" s="87">
        <v>259.2</v>
      </c>
      <c r="H236" s="90">
        <v>180</v>
      </c>
      <c r="I236" s="31">
        <v>35.89</v>
      </c>
    </row>
    <row r="237" spans="2:9" ht="15.75" x14ac:dyDescent="0.25">
      <c r="B237" s="85" t="s">
        <v>88</v>
      </c>
      <c r="C237" s="89" t="s">
        <v>89</v>
      </c>
      <c r="D237" s="91" t="s">
        <v>36</v>
      </c>
      <c r="E237" s="91" t="s">
        <v>36</v>
      </c>
      <c r="F237" s="91">
        <v>19.96</v>
      </c>
      <c r="G237" s="96">
        <v>79.84</v>
      </c>
      <c r="H237" s="92">
        <v>200</v>
      </c>
      <c r="I237" s="31">
        <v>10.14</v>
      </c>
    </row>
    <row r="238" spans="2:9" ht="15.75" x14ac:dyDescent="0.25">
      <c r="B238" s="32" t="s">
        <v>16</v>
      </c>
      <c r="C238" s="33" t="s">
        <v>21</v>
      </c>
      <c r="D238" s="34">
        <f>1.4*36/24</f>
        <v>2.1</v>
      </c>
      <c r="E238" s="34">
        <f>0.27*36/24</f>
        <v>0.40500000000000003</v>
      </c>
      <c r="F238" s="34">
        <f>12.3*36/24</f>
        <v>18.45</v>
      </c>
      <c r="G238" s="35">
        <f>57.47*36/24</f>
        <v>86.204999999999998</v>
      </c>
      <c r="H238" s="36">
        <v>40</v>
      </c>
      <c r="I238" s="31">
        <v>4.12</v>
      </c>
    </row>
    <row r="239" spans="2:9" ht="15.75" x14ac:dyDescent="0.25">
      <c r="B239" s="68" t="s">
        <v>16</v>
      </c>
      <c r="C239" s="69" t="s">
        <v>37</v>
      </c>
      <c r="D239" s="34">
        <f>3.16*60/40</f>
        <v>4.74</v>
      </c>
      <c r="E239" s="34">
        <f>0.4*60/40</f>
        <v>0.6</v>
      </c>
      <c r="F239" s="34">
        <f>19.32*60/40</f>
        <v>28.98</v>
      </c>
      <c r="G239" s="35">
        <f>93.52*60/40</f>
        <v>140.28</v>
      </c>
      <c r="H239" s="36">
        <v>40</v>
      </c>
      <c r="I239" s="31">
        <v>4</v>
      </c>
    </row>
    <row r="240" spans="2:9" ht="15.75" x14ac:dyDescent="0.25">
      <c r="B240" s="53"/>
      <c r="C240" s="54" t="s">
        <v>22</v>
      </c>
      <c r="D240" s="79">
        <f t="shared" ref="D240:I240" si="15">SUM(D233:D239)</f>
        <v>33.975000000000001</v>
      </c>
      <c r="E240" s="76">
        <f t="shared" si="15"/>
        <v>33.664999999999999</v>
      </c>
      <c r="F240" s="76">
        <f t="shared" si="15"/>
        <v>141.71</v>
      </c>
      <c r="G240" s="76">
        <f t="shared" si="15"/>
        <v>1034.0040000000001</v>
      </c>
      <c r="H240" s="76">
        <f t="shared" si="15"/>
        <v>910</v>
      </c>
      <c r="I240" s="77">
        <f t="shared" si="15"/>
        <v>173.95999999999998</v>
      </c>
    </row>
    <row r="241" spans="2:9" ht="15.75" x14ac:dyDescent="0.25">
      <c r="B241" s="106" t="s">
        <v>38</v>
      </c>
      <c r="C241" s="107"/>
      <c r="D241" s="107"/>
      <c r="E241" s="107"/>
      <c r="F241" s="107"/>
      <c r="G241" s="107"/>
      <c r="H241" s="107"/>
      <c r="I241" s="78">
        <f>I231+I240</f>
        <v>343.82</v>
      </c>
    </row>
    <row r="242" spans="2:9" ht="15.75" x14ac:dyDescent="0.25">
      <c r="B242" s="6"/>
      <c r="C242" s="7"/>
      <c r="D242" s="8"/>
      <c r="E242" s="8"/>
      <c r="F242" s="8"/>
      <c r="G242" s="8"/>
      <c r="H242" s="9"/>
      <c r="I242" s="10"/>
    </row>
    <row r="243" spans="2:9" ht="15.75" x14ac:dyDescent="0.25">
      <c r="B243" s="6"/>
      <c r="C243" s="12" t="s">
        <v>39</v>
      </c>
      <c r="D243" s="8"/>
      <c r="E243" s="8"/>
      <c r="F243" s="8"/>
      <c r="G243" s="8"/>
      <c r="H243" s="58" t="s">
        <v>40</v>
      </c>
      <c r="I243" s="10"/>
    </row>
    <row r="244" spans="2:9" ht="15.75" x14ac:dyDescent="0.25">
      <c r="B244" s="6"/>
      <c r="C244" s="7"/>
      <c r="D244" s="8"/>
      <c r="E244" s="8"/>
      <c r="F244" s="8"/>
      <c r="G244" s="8"/>
      <c r="H244" s="9"/>
      <c r="I244" s="10"/>
    </row>
    <row r="245" spans="2:9" ht="15.75" x14ac:dyDescent="0.25">
      <c r="B245" s="6"/>
      <c r="C245" s="12" t="s">
        <v>41</v>
      </c>
      <c r="D245" s="8"/>
      <c r="E245" s="8"/>
      <c r="F245" s="8"/>
      <c r="G245" s="8"/>
      <c r="H245" s="9"/>
      <c r="I245" s="10"/>
    </row>
    <row r="246" spans="2:9" ht="15.75" x14ac:dyDescent="0.25">
      <c r="B246" s="6"/>
      <c r="C246" s="7"/>
      <c r="D246" s="8"/>
      <c r="E246" s="8"/>
      <c r="F246" s="8"/>
      <c r="G246" s="8"/>
      <c r="H246" s="9"/>
      <c r="I246" s="10"/>
    </row>
    <row r="247" spans="2:9" ht="16.5" thickBot="1" x14ac:dyDescent="0.3">
      <c r="B247" s="59"/>
      <c r="C247" s="60" t="s">
        <v>42</v>
      </c>
      <c r="D247" s="61"/>
      <c r="E247" s="61"/>
      <c r="F247" s="61"/>
      <c r="G247" s="61"/>
      <c r="H247" s="62"/>
      <c r="I247" s="63"/>
    </row>
    <row r="249" spans="2:9" ht="15.75" thickBot="1" x14ac:dyDescent="0.3"/>
    <row r="250" spans="2:9" ht="15.75" x14ac:dyDescent="0.25">
      <c r="B250" s="1"/>
      <c r="C250" s="2" t="s">
        <v>0</v>
      </c>
      <c r="D250" s="3"/>
      <c r="E250" s="3"/>
      <c r="F250" s="3"/>
      <c r="G250" s="3"/>
      <c r="H250" s="4" t="s">
        <v>1</v>
      </c>
      <c r="I250" s="5"/>
    </row>
    <row r="251" spans="2:9" ht="15.75" x14ac:dyDescent="0.25">
      <c r="B251" s="6"/>
      <c r="C251" s="7"/>
      <c r="D251" s="8"/>
      <c r="E251" s="8"/>
      <c r="F251" s="8"/>
      <c r="G251" s="8"/>
      <c r="H251" s="9"/>
      <c r="I251" s="10"/>
    </row>
    <row r="252" spans="2:9" ht="15.75" x14ac:dyDescent="0.25">
      <c r="B252" s="11"/>
      <c r="C252" s="12" t="s">
        <v>136</v>
      </c>
      <c r="D252" s="8"/>
      <c r="E252" s="8"/>
      <c r="F252" s="8"/>
      <c r="G252" s="8"/>
      <c r="H252" s="9"/>
      <c r="I252" s="10"/>
    </row>
    <row r="253" spans="2:9" ht="15.75" x14ac:dyDescent="0.25">
      <c r="B253" s="6"/>
      <c r="C253" s="13"/>
      <c r="D253" s="8"/>
      <c r="E253" s="8"/>
      <c r="F253" s="8"/>
      <c r="G253" s="8"/>
      <c r="H253" s="9"/>
      <c r="I253" s="10"/>
    </row>
    <row r="254" spans="2:9" ht="15.75" x14ac:dyDescent="0.25">
      <c r="B254" s="14" t="s">
        <v>3</v>
      </c>
      <c r="C254" s="15" t="s">
        <v>4</v>
      </c>
      <c r="D254" s="71" t="s">
        <v>5</v>
      </c>
      <c r="E254" s="71" t="s">
        <v>6</v>
      </c>
      <c r="F254" s="71" t="s">
        <v>7</v>
      </c>
      <c r="G254" s="71" t="s">
        <v>8</v>
      </c>
      <c r="H254" s="17" t="s">
        <v>9</v>
      </c>
      <c r="I254" s="18" t="s">
        <v>10</v>
      </c>
    </row>
    <row r="255" spans="2:9" ht="15.75" x14ac:dyDescent="0.25">
      <c r="B255" s="19"/>
      <c r="C255" s="15" t="s">
        <v>11</v>
      </c>
      <c r="D255" s="20"/>
      <c r="E255" s="21"/>
      <c r="F255" s="21"/>
      <c r="G255" s="21"/>
      <c r="H255" s="22"/>
      <c r="I255" s="23"/>
    </row>
    <row r="256" spans="2:9" ht="15.75" x14ac:dyDescent="0.25">
      <c r="B256" s="97" t="s">
        <v>12</v>
      </c>
      <c r="C256" s="93" t="s">
        <v>137</v>
      </c>
      <c r="D256" s="87">
        <v>6.04</v>
      </c>
      <c r="E256" s="87">
        <v>5.5</v>
      </c>
      <c r="F256" s="87">
        <v>0</v>
      </c>
      <c r="G256" s="87">
        <v>100.2</v>
      </c>
      <c r="H256" s="98">
        <v>20</v>
      </c>
      <c r="I256" s="72">
        <v>17.809999999999999</v>
      </c>
    </row>
    <row r="257" spans="2:9" ht="15.75" x14ac:dyDescent="0.25">
      <c r="B257" s="85" t="s">
        <v>14</v>
      </c>
      <c r="C257" s="86" t="s">
        <v>15</v>
      </c>
      <c r="D257" s="91">
        <v>6.47</v>
      </c>
      <c r="E257" s="91">
        <v>14.59</v>
      </c>
      <c r="F257" s="91">
        <v>29.22</v>
      </c>
      <c r="G257" s="91">
        <v>250.2</v>
      </c>
      <c r="H257" s="88">
        <v>205</v>
      </c>
      <c r="I257" s="31">
        <v>33.659999999999997</v>
      </c>
    </row>
    <row r="258" spans="2:9" ht="15.75" x14ac:dyDescent="0.25">
      <c r="B258" s="85" t="s">
        <v>16</v>
      </c>
      <c r="C258" s="89" t="s">
        <v>138</v>
      </c>
      <c r="D258" s="91">
        <v>0.8</v>
      </c>
      <c r="E258" s="91">
        <v>0.8</v>
      </c>
      <c r="F258" s="91">
        <v>19.600000000000001</v>
      </c>
      <c r="G258" s="91">
        <v>88.8</v>
      </c>
      <c r="H258" s="92">
        <v>140</v>
      </c>
      <c r="I258" s="31">
        <v>26.88</v>
      </c>
    </row>
    <row r="259" spans="2:9" ht="15.75" x14ac:dyDescent="0.25">
      <c r="B259" s="85" t="s">
        <v>94</v>
      </c>
      <c r="C259" s="89" t="s">
        <v>95</v>
      </c>
      <c r="D259" s="87">
        <v>5.3680000000000003</v>
      </c>
      <c r="E259" s="87">
        <v>3.22</v>
      </c>
      <c r="F259" s="87">
        <v>21.276</v>
      </c>
      <c r="G259" s="99">
        <v>135.55600000000001</v>
      </c>
      <c r="H259" s="100">
        <v>200</v>
      </c>
      <c r="I259" s="72">
        <v>19.190000000000001</v>
      </c>
    </row>
    <row r="260" spans="2:9" ht="15.75" x14ac:dyDescent="0.25">
      <c r="B260" s="24" t="s">
        <v>16</v>
      </c>
      <c r="C260" s="25" t="s">
        <v>20</v>
      </c>
      <c r="D260" s="39">
        <v>2.31</v>
      </c>
      <c r="E260" s="39">
        <v>0.28999999999999998</v>
      </c>
      <c r="F260" s="39">
        <v>14.37</v>
      </c>
      <c r="G260" s="39">
        <v>70.8</v>
      </c>
      <c r="H260" s="30">
        <v>30</v>
      </c>
      <c r="I260" s="72">
        <v>3.77</v>
      </c>
    </row>
    <row r="261" spans="2:9" ht="15.75" x14ac:dyDescent="0.25">
      <c r="B261" s="24" t="s">
        <v>16</v>
      </c>
      <c r="C261" s="33" t="s">
        <v>21</v>
      </c>
      <c r="D261" s="40">
        <v>3.16</v>
      </c>
      <c r="E261" s="40">
        <v>0.4</v>
      </c>
      <c r="F261" s="40">
        <v>19.32</v>
      </c>
      <c r="G261" s="41">
        <v>93.52</v>
      </c>
      <c r="H261" s="42">
        <v>30</v>
      </c>
      <c r="I261" s="31">
        <v>3</v>
      </c>
    </row>
    <row r="262" spans="2:9" ht="15.75" x14ac:dyDescent="0.25">
      <c r="B262" s="19"/>
      <c r="C262" s="43" t="s">
        <v>22</v>
      </c>
      <c r="D262" s="74">
        <f t="shared" ref="D262:I262" si="16">SUM(D256:D261)</f>
        <v>24.148</v>
      </c>
      <c r="E262" s="74">
        <f t="shared" si="16"/>
        <v>24.799999999999997</v>
      </c>
      <c r="F262" s="74">
        <f t="shared" si="16"/>
        <v>103.786</v>
      </c>
      <c r="G262" s="74">
        <f t="shared" si="16"/>
        <v>739.07599999999991</v>
      </c>
      <c r="H262" s="74">
        <f t="shared" si="16"/>
        <v>625</v>
      </c>
      <c r="I262" s="74">
        <f t="shared" si="16"/>
        <v>104.30999999999999</v>
      </c>
    </row>
    <row r="263" spans="2:9" ht="15.75" x14ac:dyDescent="0.25">
      <c r="B263" s="19"/>
      <c r="C263" s="15" t="s">
        <v>23</v>
      </c>
      <c r="D263" s="45"/>
      <c r="E263" s="46"/>
      <c r="F263" s="46"/>
      <c r="G263" s="46"/>
      <c r="H263" s="46"/>
      <c r="I263" s="47"/>
    </row>
    <row r="264" spans="2:9" ht="15.75" x14ac:dyDescent="0.25">
      <c r="B264" s="85" t="s">
        <v>80</v>
      </c>
      <c r="C264" s="89" t="s">
        <v>81</v>
      </c>
      <c r="D264" s="87">
        <v>1.78</v>
      </c>
      <c r="E264" s="87">
        <v>6.09</v>
      </c>
      <c r="F264" s="87">
        <v>3.43</v>
      </c>
      <c r="G264" s="87">
        <v>72.8</v>
      </c>
      <c r="H264" s="90">
        <v>100</v>
      </c>
      <c r="I264" s="72">
        <v>27.11</v>
      </c>
    </row>
    <row r="265" spans="2:9" ht="15.75" x14ac:dyDescent="0.25">
      <c r="B265" s="85" t="s">
        <v>68</v>
      </c>
      <c r="C265" s="89" t="s">
        <v>69</v>
      </c>
      <c r="D265" s="91">
        <v>5.58</v>
      </c>
      <c r="E265" s="91">
        <v>5.17</v>
      </c>
      <c r="F265" s="91">
        <v>15.71</v>
      </c>
      <c r="G265" s="91">
        <v>224.6</v>
      </c>
      <c r="H265" s="92">
        <v>250</v>
      </c>
      <c r="I265" s="72">
        <v>35.89</v>
      </c>
    </row>
    <row r="266" spans="2:9" ht="15.75" x14ac:dyDescent="0.25">
      <c r="B266" s="85" t="s">
        <v>139</v>
      </c>
      <c r="C266" s="86" t="s">
        <v>140</v>
      </c>
      <c r="D266" s="91">
        <v>13.25</v>
      </c>
      <c r="E266" s="91">
        <v>11.58</v>
      </c>
      <c r="F266" s="91">
        <v>25.54</v>
      </c>
      <c r="G266" s="91">
        <v>273</v>
      </c>
      <c r="H266" s="88">
        <v>100</v>
      </c>
      <c r="I266" s="31">
        <v>81.2</v>
      </c>
    </row>
    <row r="267" spans="2:9" ht="15.75" x14ac:dyDescent="0.25">
      <c r="B267" s="85" t="s">
        <v>141</v>
      </c>
      <c r="C267" s="89" t="s">
        <v>142</v>
      </c>
      <c r="D267" s="87">
        <v>4.694</v>
      </c>
      <c r="E267" s="87">
        <v>10.5</v>
      </c>
      <c r="F267" s="87">
        <v>26.86</v>
      </c>
      <c r="G267" s="87">
        <v>162.86600000000001</v>
      </c>
      <c r="H267" s="90">
        <v>180</v>
      </c>
      <c r="I267" s="31">
        <v>26.38</v>
      </c>
    </row>
    <row r="268" spans="2:9" ht="15.75" x14ac:dyDescent="0.25">
      <c r="B268" s="85" t="s">
        <v>143</v>
      </c>
      <c r="C268" s="89" t="s">
        <v>144</v>
      </c>
      <c r="D268" s="87">
        <v>2.2999999999999998</v>
      </c>
      <c r="E268" s="87">
        <v>0.06</v>
      </c>
      <c r="F268" s="87">
        <v>27.73</v>
      </c>
      <c r="G268" s="87">
        <v>120.66</v>
      </c>
      <c r="H268" s="90">
        <v>200</v>
      </c>
      <c r="I268" s="31">
        <v>7.92</v>
      </c>
    </row>
    <row r="269" spans="2:9" ht="15.75" x14ac:dyDescent="0.25">
      <c r="B269" s="32" t="s">
        <v>16</v>
      </c>
      <c r="C269" s="33" t="s">
        <v>21</v>
      </c>
      <c r="D269" s="34">
        <f>1.4*36/24</f>
        <v>2.1</v>
      </c>
      <c r="E269" s="34">
        <f>0.27*36/24</f>
        <v>0.40500000000000003</v>
      </c>
      <c r="F269" s="34">
        <f>12.3*36/24</f>
        <v>18.45</v>
      </c>
      <c r="G269" s="35">
        <f>57.47*36/24</f>
        <v>86.204999999999998</v>
      </c>
      <c r="H269" s="36">
        <v>40</v>
      </c>
      <c r="I269" s="31">
        <v>4.12</v>
      </c>
    </row>
    <row r="270" spans="2:9" ht="15.75" x14ac:dyDescent="0.25">
      <c r="B270" s="68" t="s">
        <v>16</v>
      </c>
      <c r="C270" s="69" t="s">
        <v>37</v>
      </c>
      <c r="D270" s="34">
        <f>3.16*60/40</f>
        <v>4.74</v>
      </c>
      <c r="E270" s="34">
        <f>0.4*60/40</f>
        <v>0.6</v>
      </c>
      <c r="F270" s="34">
        <f>19.32*60/40</f>
        <v>28.98</v>
      </c>
      <c r="G270" s="35">
        <f>93.52*60/40</f>
        <v>140.28</v>
      </c>
      <c r="H270" s="36">
        <v>40</v>
      </c>
      <c r="I270" s="31">
        <v>4</v>
      </c>
    </row>
    <row r="271" spans="2:9" ht="15.75" x14ac:dyDescent="0.25">
      <c r="B271" s="53"/>
      <c r="C271" s="54" t="s">
        <v>22</v>
      </c>
      <c r="D271" s="79">
        <f t="shared" ref="D271:I271" si="17">SUM(D264:D270)</f>
        <v>34.444000000000003</v>
      </c>
      <c r="E271" s="76">
        <f t="shared" si="17"/>
        <v>34.405000000000008</v>
      </c>
      <c r="F271" s="76">
        <f t="shared" si="17"/>
        <v>146.69999999999999</v>
      </c>
      <c r="G271" s="76">
        <f t="shared" si="17"/>
        <v>1080.4110000000001</v>
      </c>
      <c r="H271" s="76">
        <f t="shared" si="17"/>
        <v>910</v>
      </c>
      <c r="I271" s="77">
        <f t="shared" si="17"/>
        <v>186.61999999999998</v>
      </c>
    </row>
    <row r="272" spans="2:9" ht="15.75" x14ac:dyDescent="0.25">
      <c r="B272" s="106" t="s">
        <v>38</v>
      </c>
      <c r="C272" s="107"/>
      <c r="D272" s="107"/>
      <c r="E272" s="107"/>
      <c r="F272" s="107"/>
      <c r="G272" s="107"/>
      <c r="H272" s="107"/>
      <c r="I272" s="78">
        <f>I262+I271</f>
        <v>290.92999999999995</v>
      </c>
    </row>
    <row r="273" spans="2:9" ht="15.75" x14ac:dyDescent="0.25">
      <c r="B273" s="6"/>
      <c r="C273" s="7"/>
      <c r="D273" s="8"/>
      <c r="E273" s="8"/>
      <c r="F273" s="8"/>
      <c r="G273" s="8"/>
      <c r="H273" s="9"/>
      <c r="I273" s="10"/>
    </row>
    <row r="274" spans="2:9" ht="15.75" x14ac:dyDescent="0.25">
      <c r="B274" s="6"/>
      <c r="C274" s="12" t="s">
        <v>39</v>
      </c>
      <c r="D274" s="8"/>
      <c r="E274" s="8"/>
      <c r="F274" s="8"/>
      <c r="G274" s="8"/>
      <c r="H274" s="58" t="s">
        <v>40</v>
      </c>
      <c r="I274" s="10"/>
    </row>
    <row r="275" spans="2:9" ht="15.75" x14ac:dyDescent="0.25">
      <c r="B275" s="6"/>
      <c r="C275" s="7"/>
      <c r="D275" s="8"/>
      <c r="E275" s="8"/>
      <c r="F275" s="8"/>
      <c r="G275" s="8"/>
      <c r="H275" s="9"/>
      <c r="I275" s="10"/>
    </row>
    <row r="276" spans="2:9" ht="15.75" x14ac:dyDescent="0.25">
      <c r="B276" s="6"/>
      <c r="C276" s="12" t="s">
        <v>41</v>
      </c>
      <c r="D276" s="8"/>
      <c r="E276" s="8"/>
      <c r="F276" s="8"/>
      <c r="G276" s="8"/>
      <c r="H276" s="9"/>
      <c r="I276" s="10"/>
    </row>
    <row r="277" spans="2:9" ht="15.75" x14ac:dyDescent="0.25">
      <c r="B277" s="6"/>
      <c r="C277" s="7"/>
      <c r="D277" s="8"/>
      <c r="E277" s="8"/>
      <c r="F277" s="8"/>
      <c r="G277" s="8"/>
      <c r="H277" s="9"/>
      <c r="I277" s="10"/>
    </row>
    <row r="278" spans="2:9" ht="16.5" thickBot="1" x14ac:dyDescent="0.3">
      <c r="B278" s="59"/>
      <c r="C278" s="60" t="s">
        <v>42</v>
      </c>
      <c r="D278" s="61"/>
      <c r="E278" s="61"/>
      <c r="F278" s="61"/>
      <c r="G278" s="61"/>
      <c r="H278" s="62"/>
      <c r="I278" s="63"/>
    </row>
    <row r="280" spans="2:9" ht="15.75" thickBot="1" x14ac:dyDescent="0.3"/>
    <row r="281" spans="2:9" ht="15.75" x14ac:dyDescent="0.25">
      <c r="B281" s="1"/>
      <c r="C281" s="2" t="s">
        <v>0</v>
      </c>
      <c r="D281" s="3"/>
      <c r="E281" s="3"/>
      <c r="F281" s="3"/>
      <c r="G281" s="3"/>
      <c r="H281" s="4" t="s">
        <v>1</v>
      </c>
      <c r="I281" s="5"/>
    </row>
    <row r="282" spans="2:9" ht="15.75" x14ac:dyDescent="0.25">
      <c r="B282" s="6"/>
      <c r="C282" s="7"/>
      <c r="D282" s="8"/>
      <c r="E282" s="8"/>
      <c r="F282" s="8"/>
      <c r="G282" s="8"/>
      <c r="H282" s="9"/>
      <c r="I282" s="10"/>
    </row>
    <row r="283" spans="2:9" ht="15.75" x14ac:dyDescent="0.25">
      <c r="B283" s="11"/>
      <c r="C283" s="12" t="s">
        <v>145</v>
      </c>
      <c r="D283" s="8"/>
      <c r="E283" s="8"/>
      <c r="F283" s="8"/>
      <c r="G283" s="8"/>
      <c r="H283" s="9"/>
      <c r="I283" s="10"/>
    </row>
    <row r="284" spans="2:9" ht="15.75" x14ac:dyDescent="0.25">
      <c r="B284" s="6"/>
      <c r="C284" s="13"/>
      <c r="D284" s="8"/>
      <c r="E284" s="8"/>
      <c r="F284" s="8"/>
      <c r="G284" s="8"/>
      <c r="H284" s="9"/>
      <c r="I284" s="10"/>
    </row>
    <row r="285" spans="2:9" ht="15.75" x14ac:dyDescent="0.25">
      <c r="B285" s="14" t="s">
        <v>3</v>
      </c>
      <c r="C285" s="15" t="s">
        <v>4</v>
      </c>
      <c r="D285" s="71" t="s">
        <v>5</v>
      </c>
      <c r="E285" s="71" t="s">
        <v>6</v>
      </c>
      <c r="F285" s="71" t="s">
        <v>7</v>
      </c>
      <c r="G285" s="71" t="s">
        <v>8</v>
      </c>
      <c r="H285" s="17" t="s">
        <v>9</v>
      </c>
      <c r="I285" s="18" t="s">
        <v>10</v>
      </c>
    </row>
    <row r="286" spans="2:9" ht="15.75" x14ac:dyDescent="0.25">
      <c r="B286" s="19"/>
      <c r="C286" s="15" t="s">
        <v>11</v>
      </c>
      <c r="D286" s="20"/>
      <c r="E286" s="21"/>
      <c r="F286" s="21"/>
      <c r="G286" s="21"/>
      <c r="H286" s="22"/>
      <c r="I286" s="23"/>
    </row>
    <row r="287" spans="2:9" ht="15.75" x14ac:dyDescent="0.25">
      <c r="B287" s="85" t="s">
        <v>16</v>
      </c>
      <c r="C287" s="89" t="s">
        <v>115</v>
      </c>
      <c r="D287" s="87">
        <v>3.8</v>
      </c>
      <c r="E287" s="87">
        <v>4.9000000000000004</v>
      </c>
      <c r="F287" s="87">
        <v>37.200000000000003</v>
      </c>
      <c r="G287" s="99">
        <v>208.5</v>
      </c>
      <c r="H287" s="88">
        <v>40</v>
      </c>
      <c r="I287" s="72">
        <v>21.25</v>
      </c>
    </row>
    <row r="288" spans="2:9" ht="15.75" x14ac:dyDescent="0.25">
      <c r="B288" s="85" t="s">
        <v>146</v>
      </c>
      <c r="C288" s="89" t="s">
        <v>147</v>
      </c>
      <c r="D288" s="101">
        <v>10.16</v>
      </c>
      <c r="E288" s="101">
        <v>14.87</v>
      </c>
      <c r="F288" s="101">
        <v>22.1</v>
      </c>
      <c r="G288" s="101">
        <v>258.60000000000002</v>
      </c>
      <c r="H288" s="90">
        <v>210</v>
      </c>
      <c r="I288" s="31">
        <v>104.73</v>
      </c>
    </row>
    <row r="289" spans="2:9" ht="15.75" x14ac:dyDescent="0.25">
      <c r="B289" s="85" t="s">
        <v>44</v>
      </c>
      <c r="C289" s="89" t="s">
        <v>45</v>
      </c>
      <c r="D289" s="87">
        <v>5.08</v>
      </c>
      <c r="E289" s="87">
        <v>4.5999999999999996</v>
      </c>
      <c r="F289" s="87">
        <v>0.28000000000000003</v>
      </c>
      <c r="G289" s="87">
        <v>63</v>
      </c>
      <c r="H289" s="90">
        <v>40</v>
      </c>
      <c r="I289" s="31">
        <v>10.34</v>
      </c>
    </row>
    <row r="290" spans="2:9" ht="15.75" x14ac:dyDescent="0.25">
      <c r="B290" s="24" t="s">
        <v>18</v>
      </c>
      <c r="C290" s="25" t="s">
        <v>19</v>
      </c>
      <c r="D290" s="37">
        <v>0.2</v>
      </c>
      <c r="E290" s="37">
        <v>0</v>
      </c>
      <c r="F290" s="37">
        <v>14</v>
      </c>
      <c r="G290" s="75">
        <v>56</v>
      </c>
      <c r="H290" s="52">
        <v>200</v>
      </c>
      <c r="I290" s="72">
        <v>3.67</v>
      </c>
    </row>
    <row r="291" spans="2:9" ht="15.75" x14ac:dyDescent="0.25">
      <c r="B291" s="85" t="s">
        <v>16</v>
      </c>
      <c r="C291" s="89" t="s">
        <v>20</v>
      </c>
      <c r="D291" s="39">
        <v>2.31</v>
      </c>
      <c r="E291" s="39">
        <v>0.28999999999999998</v>
      </c>
      <c r="F291" s="39">
        <v>14.37</v>
      </c>
      <c r="G291" s="39">
        <v>70.8</v>
      </c>
      <c r="H291" s="30">
        <v>30</v>
      </c>
      <c r="I291" s="72">
        <v>3.77</v>
      </c>
    </row>
    <row r="292" spans="2:9" ht="15.75" x14ac:dyDescent="0.25">
      <c r="B292" s="24" t="s">
        <v>16</v>
      </c>
      <c r="C292" s="33" t="s">
        <v>21</v>
      </c>
      <c r="D292" s="40">
        <v>3.16</v>
      </c>
      <c r="E292" s="40">
        <v>0.4</v>
      </c>
      <c r="F292" s="40">
        <v>19.32</v>
      </c>
      <c r="G292" s="41">
        <v>93.52</v>
      </c>
      <c r="H292" s="42">
        <v>30</v>
      </c>
      <c r="I292" s="31">
        <v>3</v>
      </c>
    </row>
    <row r="293" spans="2:9" ht="15.75" x14ac:dyDescent="0.25">
      <c r="B293" s="19"/>
      <c r="C293" s="43" t="s">
        <v>22</v>
      </c>
      <c r="D293" s="74">
        <f t="shared" ref="D293:I293" si="18">SUM(D287:D292)</f>
        <v>24.709999999999997</v>
      </c>
      <c r="E293" s="74">
        <f t="shared" si="18"/>
        <v>25.059999999999995</v>
      </c>
      <c r="F293" s="74">
        <f t="shared" si="18"/>
        <v>107.27000000000001</v>
      </c>
      <c r="G293" s="74">
        <f t="shared" si="18"/>
        <v>750.42</v>
      </c>
      <c r="H293" s="74">
        <f t="shared" si="18"/>
        <v>550</v>
      </c>
      <c r="I293" s="74">
        <f t="shared" si="18"/>
        <v>146.76</v>
      </c>
    </row>
    <row r="294" spans="2:9" ht="15.75" x14ac:dyDescent="0.25">
      <c r="B294" s="19"/>
      <c r="C294" s="15" t="s">
        <v>23</v>
      </c>
      <c r="D294" s="45"/>
      <c r="E294" s="46"/>
      <c r="F294" s="46"/>
      <c r="G294" s="46"/>
      <c r="H294" s="46"/>
      <c r="I294" s="47"/>
    </row>
    <row r="295" spans="2:9" ht="15.75" x14ac:dyDescent="0.25">
      <c r="B295" s="85" t="s">
        <v>12</v>
      </c>
      <c r="C295" s="102" t="s">
        <v>148</v>
      </c>
      <c r="D295" s="87">
        <v>1.31</v>
      </c>
      <c r="E295" s="87">
        <v>3.24</v>
      </c>
      <c r="F295" s="87">
        <v>6.46</v>
      </c>
      <c r="G295" s="87">
        <v>60.4</v>
      </c>
      <c r="H295" s="90">
        <v>100</v>
      </c>
      <c r="I295" s="72">
        <v>19.89</v>
      </c>
    </row>
    <row r="296" spans="2:9" ht="15.75" x14ac:dyDescent="0.25">
      <c r="B296" s="97" t="s">
        <v>82</v>
      </c>
      <c r="C296" s="103" t="s">
        <v>83</v>
      </c>
      <c r="D296" s="95">
        <v>6.5529999999999999</v>
      </c>
      <c r="E296" s="95">
        <v>10.82</v>
      </c>
      <c r="F296" s="95">
        <v>11.303000000000001</v>
      </c>
      <c r="G296" s="95">
        <v>177.71899999999999</v>
      </c>
      <c r="H296" s="98">
        <v>250</v>
      </c>
      <c r="I296" s="72">
        <v>30.15</v>
      </c>
    </row>
    <row r="297" spans="2:9" ht="15.75" x14ac:dyDescent="0.25">
      <c r="B297" s="85" t="s">
        <v>149</v>
      </c>
      <c r="C297" s="86" t="s">
        <v>150</v>
      </c>
      <c r="D297" s="91">
        <v>12.3</v>
      </c>
      <c r="E297" s="91">
        <v>10.1</v>
      </c>
      <c r="F297" s="91">
        <v>22.87</v>
      </c>
      <c r="G297" s="91">
        <v>224.6</v>
      </c>
      <c r="H297" s="88">
        <v>110</v>
      </c>
      <c r="I297" s="31">
        <v>56.57</v>
      </c>
    </row>
    <row r="298" spans="2:9" ht="15.75" x14ac:dyDescent="0.25">
      <c r="B298" s="85" t="s">
        <v>72</v>
      </c>
      <c r="C298" s="89" t="s">
        <v>73</v>
      </c>
      <c r="D298" s="91">
        <v>6.54</v>
      </c>
      <c r="E298" s="91">
        <v>7.94</v>
      </c>
      <c r="F298" s="91">
        <v>36.549999999999997</v>
      </c>
      <c r="G298" s="91">
        <v>234.85</v>
      </c>
      <c r="H298" s="92">
        <v>180</v>
      </c>
      <c r="I298" s="31">
        <v>14.37</v>
      </c>
    </row>
    <row r="299" spans="2:9" ht="15.75" x14ac:dyDescent="0.25">
      <c r="B299" s="104" t="s">
        <v>74</v>
      </c>
      <c r="C299" s="89" t="s">
        <v>75</v>
      </c>
      <c r="D299" s="91">
        <v>0.2</v>
      </c>
      <c r="E299" s="91">
        <v>0.8</v>
      </c>
      <c r="F299" s="91">
        <v>18.899999999999999</v>
      </c>
      <c r="G299" s="96">
        <v>84.1</v>
      </c>
      <c r="H299" s="105">
        <v>200</v>
      </c>
      <c r="I299" s="31">
        <v>10.88</v>
      </c>
    </row>
    <row r="300" spans="2:9" ht="15.75" x14ac:dyDescent="0.25">
      <c r="B300" s="32" t="s">
        <v>16</v>
      </c>
      <c r="C300" s="33" t="s">
        <v>21</v>
      </c>
      <c r="D300" s="34">
        <f>1.4*36/24</f>
        <v>2.1</v>
      </c>
      <c r="E300" s="34">
        <f>0.27*36/24</f>
        <v>0.40500000000000003</v>
      </c>
      <c r="F300" s="34">
        <f>12.3*36/24</f>
        <v>18.45</v>
      </c>
      <c r="G300" s="35">
        <f>57.47*36/24</f>
        <v>86.204999999999998</v>
      </c>
      <c r="H300" s="36">
        <v>40</v>
      </c>
      <c r="I300" s="31">
        <v>4.12</v>
      </c>
    </row>
    <row r="301" spans="2:9" ht="15.75" x14ac:dyDescent="0.25">
      <c r="B301" s="68" t="s">
        <v>16</v>
      </c>
      <c r="C301" s="69" t="s">
        <v>37</v>
      </c>
      <c r="D301" s="34">
        <f>3.16*60/40</f>
        <v>4.74</v>
      </c>
      <c r="E301" s="34">
        <f>0.4*60/40</f>
        <v>0.6</v>
      </c>
      <c r="F301" s="34">
        <f>19.32*60/40</f>
        <v>28.98</v>
      </c>
      <c r="G301" s="35">
        <f>93.52*60/40</f>
        <v>140.28</v>
      </c>
      <c r="H301" s="36">
        <v>40</v>
      </c>
      <c r="I301" s="31">
        <v>4</v>
      </c>
    </row>
    <row r="302" spans="2:9" ht="15.75" x14ac:dyDescent="0.25">
      <c r="B302" s="53"/>
      <c r="C302" s="54" t="s">
        <v>22</v>
      </c>
      <c r="D302" s="79">
        <f t="shared" ref="D302:I302" si="19">SUM(D295:D301)</f>
        <v>33.743000000000002</v>
      </c>
      <c r="E302" s="76">
        <f t="shared" si="19"/>
        <v>33.905000000000001</v>
      </c>
      <c r="F302" s="76">
        <f t="shared" si="19"/>
        <v>143.51300000000001</v>
      </c>
      <c r="G302" s="76">
        <f t="shared" si="19"/>
        <v>1008.154</v>
      </c>
      <c r="H302" s="76">
        <f t="shared" si="19"/>
        <v>920</v>
      </c>
      <c r="I302" s="77">
        <f t="shared" si="19"/>
        <v>139.98000000000002</v>
      </c>
    </row>
    <row r="303" spans="2:9" ht="15.75" x14ac:dyDescent="0.25">
      <c r="B303" s="106" t="s">
        <v>38</v>
      </c>
      <c r="C303" s="107"/>
      <c r="D303" s="107"/>
      <c r="E303" s="107"/>
      <c r="F303" s="107"/>
      <c r="G303" s="107"/>
      <c r="H303" s="107"/>
      <c r="I303" s="78">
        <f>I293+I302</f>
        <v>286.74</v>
      </c>
    </row>
    <row r="304" spans="2:9" ht="15.75" x14ac:dyDescent="0.25">
      <c r="B304" s="6"/>
      <c r="C304" s="7"/>
      <c r="D304" s="8"/>
      <c r="E304" s="8"/>
      <c r="F304" s="8"/>
      <c r="G304" s="8"/>
      <c r="H304" s="9"/>
      <c r="I304" s="10"/>
    </row>
    <row r="305" spans="2:9" ht="15.75" x14ac:dyDescent="0.25">
      <c r="B305" s="6"/>
      <c r="C305" s="12" t="s">
        <v>39</v>
      </c>
      <c r="D305" s="8"/>
      <c r="E305" s="8"/>
      <c r="F305" s="8"/>
      <c r="G305" s="8"/>
      <c r="H305" s="58" t="s">
        <v>40</v>
      </c>
      <c r="I305" s="10"/>
    </row>
    <row r="306" spans="2:9" ht="15.75" x14ac:dyDescent="0.25">
      <c r="B306" s="6"/>
      <c r="C306" s="7"/>
      <c r="D306" s="8"/>
      <c r="E306" s="8"/>
      <c r="F306" s="8"/>
      <c r="G306" s="8"/>
      <c r="H306" s="9"/>
      <c r="I306" s="10"/>
    </row>
    <row r="307" spans="2:9" ht="15.75" x14ac:dyDescent="0.25">
      <c r="B307" s="6"/>
      <c r="C307" s="12" t="s">
        <v>41</v>
      </c>
      <c r="D307" s="8"/>
      <c r="E307" s="8"/>
      <c r="F307" s="8"/>
      <c r="G307" s="8"/>
      <c r="H307" s="9"/>
      <c r="I307" s="10"/>
    </row>
    <row r="308" spans="2:9" ht="15.75" x14ac:dyDescent="0.25">
      <c r="B308" s="6"/>
      <c r="C308" s="7"/>
      <c r="D308" s="8"/>
      <c r="E308" s="8"/>
      <c r="F308" s="8"/>
      <c r="G308" s="8"/>
      <c r="H308" s="9"/>
      <c r="I308" s="10"/>
    </row>
    <row r="309" spans="2:9" ht="16.5" thickBot="1" x14ac:dyDescent="0.3">
      <c r="B309" s="59"/>
      <c r="C309" s="60" t="s">
        <v>42</v>
      </c>
      <c r="D309" s="61"/>
      <c r="E309" s="61"/>
      <c r="F309" s="61"/>
      <c r="G309" s="61"/>
      <c r="H309" s="62"/>
      <c r="I309" s="63"/>
    </row>
    <row r="312" spans="2:9" ht="15.75" thickBot="1" x14ac:dyDescent="0.3"/>
    <row r="313" spans="2:9" ht="15.75" x14ac:dyDescent="0.25">
      <c r="B313" s="1"/>
      <c r="C313" s="2" t="s">
        <v>0</v>
      </c>
      <c r="D313" s="3"/>
      <c r="E313" s="3"/>
      <c r="F313" s="3"/>
      <c r="G313" s="3"/>
      <c r="H313" s="4" t="s">
        <v>1</v>
      </c>
      <c r="I313" s="5"/>
    </row>
    <row r="314" spans="2:9" ht="15.75" x14ac:dyDescent="0.25">
      <c r="B314" s="6"/>
      <c r="C314" s="7"/>
      <c r="D314" s="8"/>
      <c r="E314" s="8"/>
      <c r="F314" s="8"/>
      <c r="G314" s="8"/>
      <c r="H314" s="9"/>
      <c r="I314" s="10"/>
    </row>
    <row r="315" spans="2:9" ht="15.75" x14ac:dyDescent="0.25">
      <c r="B315" s="11"/>
      <c r="C315" s="12" t="s">
        <v>151</v>
      </c>
      <c r="D315" s="8"/>
      <c r="E315" s="8"/>
      <c r="F315" s="8"/>
      <c r="G315" s="8"/>
      <c r="H315" s="9"/>
      <c r="I315" s="10"/>
    </row>
    <row r="316" spans="2:9" ht="15.75" x14ac:dyDescent="0.25">
      <c r="B316" s="6"/>
      <c r="C316" s="13"/>
      <c r="D316" s="8"/>
      <c r="E316" s="8"/>
      <c r="F316" s="8"/>
      <c r="G316" s="8"/>
      <c r="H316" s="9"/>
      <c r="I316" s="10"/>
    </row>
    <row r="317" spans="2:9" ht="15.75" x14ac:dyDescent="0.25">
      <c r="B317" s="14" t="s">
        <v>3</v>
      </c>
      <c r="C317" s="15" t="s">
        <v>4</v>
      </c>
      <c r="D317" s="71" t="s">
        <v>5</v>
      </c>
      <c r="E317" s="71" t="s">
        <v>6</v>
      </c>
      <c r="F317" s="71" t="s">
        <v>7</v>
      </c>
      <c r="G317" s="71" t="s">
        <v>8</v>
      </c>
      <c r="H317" s="17" t="s">
        <v>9</v>
      </c>
      <c r="I317" s="18" t="s">
        <v>10</v>
      </c>
    </row>
    <row r="318" spans="2:9" ht="15.75" x14ac:dyDescent="0.25">
      <c r="B318" s="19"/>
      <c r="C318" s="15" t="s">
        <v>11</v>
      </c>
      <c r="D318" s="20"/>
      <c r="E318" s="21"/>
      <c r="F318" s="21"/>
      <c r="G318" s="21"/>
      <c r="H318" s="22"/>
      <c r="I318" s="23"/>
    </row>
    <row r="319" spans="2:9" ht="15.75" x14ac:dyDescent="0.25">
      <c r="B319" s="24" t="s">
        <v>12</v>
      </c>
      <c r="C319" s="25" t="s">
        <v>13</v>
      </c>
      <c r="D319" s="26">
        <v>6.04</v>
      </c>
      <c r="E319" s="26">
        <v>5.5</v>
      </c>
      <c r="F319" s="26">
        <v>0</v>
      </c>
      <c r="G319" s="26">
        <v>100.2</v>
      </c>
      <c r="H319" s="27">
        <v>20</v>
      </c>
      <c r="I319" s="72">
        <v>13.44</v>
      </c>
    </row>
    <row r="320" spans="2:9" ht="15.75" x14ac:dyDescent="0.25">
      <c r="B320" s="24" t="s">
        <v>91</v>
      </c>
      <c r="C320" s="29" t="s">
        <v>92</v>
      </c>
      <c r="D320" s="26">
        <v>5.69</v>
      </c>
      <c r="E320" s="26">
        <v>14.83</v>
      </c>
      <c r="F320" s="26">
        <v>36.36</v>
      </c>
      <c r="G320" s="26">
        <v>285.60000000000002</v>
      </c>
      <c r="H320" s="30">
        <v>205</v>
      </c>
      <c r="I320" s="31">
        <v>33.450000000000003</v>
      </c>
    </row>
    <row r="321" spans="2:9" ht="15.75" x14ac:dyDescent="0.25">
      <c r="B321" s="24" t="s">
        <v>16</v>
      </c>
      <c r="C321" s="25" t="s">
        <v>93</v>
      </c>
      <c r="D321" s="26">
        <v>1.2</v>
      </c>
      <c r="E321" s="26">
        <v>0.3</v>
      </c>
      <c r="F321" s="26">
        <v>11.3</v>
      </c>
      <c r="G321" s="73">
        <v>57</v>
      </c>
      <c r="H321" s="27">
        <v>150</v>
      </c>
      <c r="I321" s="31">
        <v>34.799999999999997</v>
      </c>
    </row>
    <row r="322" spans="2:9" ht="15.75" x14ac:dyDescent="0.25">
      <c r="B322" s="24" t="s">
        <v>94</v>
      </c>
      <c r="C322" s="25" t="s">
        <v>95</v>
      </c>
      <c r="D322" s="26">
        <v>5.3680000000000003</v>
      </c>
      <c r="E322" s="26">
        <v>3.22</v>
      </c>
      <c r="F322" s="26">
        <v>21.276</v>
      </c>
      <c r="G322" s="73">
        <v>135.55600000000001</v>
      </c>
      <c r="H322" s="27">
        <v>200</v>
      </c>
      <c r="I322" s="72">
        <v>19.190000000000001</v>
      </c>
    </row>
    <row r="323" spans="2:9" ht="15.75" x14ac:dyDescent="0.25">
      <c r="B323" s="24" t="s">
        <v>16</v>
      </c>
      <c r="C323" s="25" t="s">
        <v>20</v>
      </c>
      <c r="D323" s="39">
        <v>2.31</v>
      </c>
      <c r="E323" s="39">
        <v>0.28999999999999998</v>
      </c>
      <c r="F323" s="39">
        <v>14.37</v>
      </c>
      <c r="G323" s="39">
        <v>70.8</v>
      </c>
      <c r="H323" s="30">
        <v>30</v>
      </c>
      <c r="I323" s="72">
        <v>3.77</v>
      </c>
    </row>
    <row r="324" spans="2:9" ht="15.75" x14ac:dyDescent="0.25">
      <c r="B324" s="24" t="s">
        <v>16</v>
      </c>
      <c r="C324" s="33" t="s">
        <v>21</v>
      </c>
      <c r="D324" s="40">
        <v>3.16</v>
      </c>
      <c r="E324" s="40">
        <v>0.4</v>
      </c>
      <c r="F324" s="40">
        <v>19.32</v>
      </c>
      <c r="G324" s="41">
        <v>93.52</v>
      </c>
      <c r="H324" s="42">
        <v>30</v>
      </c>
      <c r="I324" s="31">
        <v>3</v>
      </c>
    </row>
    <row r="325" spans="2:9" ht="15.75" x14ac:dyDescent="0.25">
      <c r="B325" s="19"/>
      <c r="C325" s="43" t="s">
        <v>22</v>
      </c>
      <c r="D325" s="74">
        <f t="shared" ref="D325:I325" si="20">SUM(D319:D324)</f>
        <v>23.768000000000001</v>
      </c>
      <c r="E325" s="74">
        <f t="shared" si="20"/>
        <v>24.539999999999996</v>
      </c>
      <c r="F325" s="74">
        <f t="shared" si="20"/>
        <v>102.626</v>
      </c>
      <c r="G325" s="74">
        <f t="shared" si="20"/>
        <v>742.67599999999993</v>
      </c>
      <c r="H325" s="74">
        <f t="shared" si="20"/>
        <v>635</v>
      </c>
      <c r="I325" s="74">
        <f t="shared" si="20"/>
        <v>107.64999999999999</v>
      </c>
    </row>
    <row r="326" spans="2:9" ht="15.75" x14ac:dyDescent="0.25">
      <c r="B326" s="19"/>
      <c r="C326" s="15" t="s">
        <v>23</v>
      </c>
      <c r="D326" s="45"/>
      <c r="E326" s="46"/>
      <c r="F326" s="46"/>
      <c r="G326" s="46"/>
      <c r="H326" s="46"/>
      <c r="I326" s="47"/>
    </row>
    <row r="327" spans="2:9" ht="15.75" x14ac:dyDescent="0.25">
      <c r="B327" s="24" t="s">
        <v>96</v>
      </c>
      <c r="C327" s="67" t="s">
        <v>97</v>
      </c>
      <c r="D327" s="26">
        <v>1.31</v>
      </c>
      <c r="E327" s="26">
        <v>3.24</v>
      </c>
      <c r="F327" s="26">
        <v>6.46</v>
      </c>
      <c r="G327" s="26">
        <v>60.4</v>
      </c>
      <c r="H327" s="27">
        <v>100</v>
      </c>
      <c r="I327" s="72">
        <v>13.83</v>
      </c>
    </row>
    <row r="328" spans="2:9" ht="15.75" x14ac:dyDescent="0.25">
      <c r="B328" s="65" t="s">
        <v>98</v>
      </c>
      <c r="C328" s="25" t="s">
        <v>99</v>
      </c>
      <c r="D328" s="37">
        <f>2.68+3.25</f>
        <v>5.93</v>
      </c>
      <c r="E328" s="37">
        <v>5.82</v>
      </c>
      <c r="F328" s="37">
        <v>17.45</v>
      </c>
      <c r="G328" s="37">
        <v>218.58</v>
      </c>
      <c r="H328" s="52">
        <v>250</v>
      </c>
      <c r="I328" s="72">
        <v>24.42</v>
      </c>
    </row>
    <row r="329" spans="2:9" ht="15.75" x14ac:dyDescent="0.25">
      <c r="B329" s="24" t="s">
        <v>100</v>
      </c>
      <c r="C329" s="25" t="s">
        <v>101</v>
      </c>
      <c r="D329" s="26">
        <v>11.38</v>
      </c>
      <c r="E329" s="26">
        <v>16.34</v>
      </c>
      <c r="F329" s="26">
        <v>15.79</v>
      </c>
      <c r="G329" s="26">
        <v>240.56</v>
      </c>
      <c r="H329" s="27">
        <v>100</v>
      </c>
      <c r="I329" s="31">
        <v>56.19</v>
      </c>
    </row>
    <row r="330" spans="2:9" ht="15.75" x14ac:dyDescent="0.25">
      <c r="B330" s="24" t="s">
        <v>30</v>
      </c>
      <c r="C330" s="25" t="s">
        <v>31</v>
      </c>
      <c r="D330" s="37">
        <v>6.33</v>
      </c>
      <c r="E330" s="37">
        <v>7.3109999999999999</v>
      </c>
      <c r="F330" s="37">
        <v>26</v>
      </c>
      <c r="G330" s="37">
        <v>192.58</v>
      </c>
      <c r="H330" s="27">
        <v>180</v>
      </c>
      <c r="I330" s="31">
        <v>16.14</v>
      </c>
    </row>
    <row r="331" spans="2:9" ht="15.75" x14ac:dyDescent="0.25">
      <c r="B331" s="24" t="s">
        <v>74</v>
      </c>
      <c r="C331" s="25" t="s">
        <v>102</v>
      </c>
      <c r="D331" s="26">
        <v>1.78</v>
      </c>
      <c r="E331" s="26">
        <v>0.249</v>
      </c>
      <c r="F331" s="26">
        <v>32.411999999999999</v>
      </c>
      <c r="G331" s="26">
        <v>139.00899999999999</v>
      </c>
      <c r="H331" s="27">
        <v>200</v>
      </c>
      <c r="I331" s="31">
        <v>13.45</v>
      </c>
    </row>
    <row r="332" spans="2:9" ht="15.75" x14ac:dyDescent="0.25">
      <c r="B332" s="32" t="s">
        <v>16</v>
      </c>
      <c r="C332" s="33" t="s">
        <v>21</v>
      </c>
      <c r="D332" s="34">
        <f>1.4*36/24</f>
        <v>2.1</v>
      </c>
      <c r="E332" s="34">
        <f>0.27*36/24</f>
        <v>0.40500000000000003</v>
      </c>
      <c r="F332" s="34">
        <f>12.3*36/24</f>
        <v>18.45</v>
      </c>
      <c r="G332" s="35">
        <f>57.47*36/24</f>
        <v>86.204999999999998</v>
      </c>
      <c r="H332" s="36">
        <v>40</v>
      </c>
      <c r="I332" s="31">
        <v>4.12</v>
      </c>
    </row>
    <row r="333" spans="2:9" ht="15.75" x14ac:dyDescent="0.25">
      <c r="B333" s="32" t="s">
        <v>16</v>
      </c>
      <c r="C333" s="33" t="s">
        <v>37</v>
      </c>
      <c r="D333" s="34">
        <f>3.16*60/40</f>
        <v>4.74</v>
      </c>
      <c r="E333" s="34">
        <f>0.4*60/40</f>
        <v>0.6</v>
      </c>
      <c r="F333" s="34">
        <f>19.32*60/40</f>
        <v>28.98</v>
      </c>
      <c r="G333" s="35">
        <f>93.52*60/40</f>
        <v>140.28</v>
      </c>
      <c r="H333" s="36">
        <v>40</v>
      </c>
      <c r="I333" s="72">
        <v>4</v>
      </c>
    </row>
    <row r="334" spans="2:9" ht="15.75" x14ac:dyDescent="0.25">
      <c r="B334" s="53"/>
      <c r="C334" s="54" t="s">
        <v>22</v>
      </c>
      <c r="D334" s="76">
        <f t="shared" ref="D334:I334" si="21">SUM(D327:D333)</f>
        <v>33.570000000000007</v>
      </c>
      <c r="E334" s="76">
        <f t="shared" si="21"/>
        <v>33.965000000000003</v>
      </c>
      <c r="F334" s="76">
        <f t="shared" si="21"/>
        <v>145.542</v>
      </c>
      <c r="G334" s="76">
        <f t="shared" si="21"/>
        <v>1077.614</v>
      </c>
      <c r="H334" s="76">
        <f t="shared" si="21"/>
        <v>910</v>
      </c>
      <c r="I334" s="77">
        <f t="shared" si="21"/>
        <v>132.15</v>
      </c>
    </row>
    <row r="335" spans="2:9" ht="15.75" x14ac:dyDescent="0.25">
      <c r="B335" s="106" t="s">
        <v>38</v>
      </c>
      <c r="C335" s="108"/>
      <c r="D335" s="108"/>
      <c r="E335" s="108"/>
      <c r="F335" s="108"/>
      <c r="G335" s="108"/>
      <c r="H335" s="108"/>
      <c r="I335" s="78">
        <f>I325+I334</f>
        <v>239.8</v>
      </c>
    </row>
    <row r="336" spans="2:9" ht="15.75" x14ac:dyDescent="0.25">
      <c r="B336" s="6"/>
      <c r="C336" s="7"/>
      <c r="D336" s="8"/>
      <c r="E336" s="8"/>
      <c r="F336" s="8"/>
      <c r="G336" s="8"/>
      <c r="H336" s="9"/>
      <c r="I336" s="10"/>
    </row>
    <row r="337" spans="2:9" ht="15.75" x14ac:dyDescent="0.25">
      <c r="B337" s="6"/>
      <c r="C337" s="12" t="s">
        <v>39</v>
      </c>
      <c r="D337" s="8"/>
      <c r="E337" s="8"/>
      <c r="F337" s="8"/>
      <c r="G337" s="8"/>
      <c r="H337" s="58" t="s">
        <v>40</v>
      </c>
      <c r="I337" s="10"/>
    </row>
    <row r="338" spans="2:9" ht="15.75" x14ac:dyDescent="0.25">
      <c r="B338" s="6"/>
      <c r="C338" s="7"/>
      <c r="D338" s="8"/>
      <c r="E338" s="8"/>
      <c r="F338" s="8"/>
      <c r="G338" s="8"/>
      <c r="H338" s="9"/>
      <c r="I338" s="10"/>
    </row>
    <row r="339" spans="2:9" ht="15.75" x14ac:dyDescent="0.25">
      <c r="B339" s="6"/>
      <c r="C339" s="12" t="s">
        <v>41</v>
      </c>
      <c r="D339" s="8"/>
      <c r="E339" s="8"/>
      <c r="F339" s="8"/>
      <c r="G339" s="8"/>
      <c r="H339" s="9"/>
      <c r="I339" s="10"/>
    </row>
    <row r="340" spans="2:9" ht="15.75" x14ac:dyDescent="0.25">
      <c r="B340" s="6"/>
      <c r="C340" s="7"/>
      <c r="D340" s="8"/>
      <c r="E340" s="8"/>
      <c r="F340" s="8"/>
      <c r="G340" s="8"/>
      <c r="H340" s="9"/>
      <c r="I340" s="10"/>
    </row>
    <row r="341" spans="2:9" ht="16.5" thickBot="1" x14ac:dyDescent="0.3">
      <c r="B341" s="59"/>
      <c r="C341" s="60" t="s">
        <v>42</v>
      </c>
      <c r="D341" s="61"/>
      <c r="E341" s="61"/>
      <c r="F341" s="61"/>
      <c r="G341" s="61"/>
      <c r="H341" s="62"/>
      <c r="I341" s="63"/>
    </row>
  </sheetData>
  <mergeCells count="11">
    <mergeCell ref="B335:H335"/>
    <mergeCell ref="B25:H25"/>
    <mergeCell ref="B55:H55"/>
    <mergeCell ref="B86:H86"/>
    <mergeCell ref="B117:H117"/>
    <mergeCell ref="B148:H148"/>
    <mergeCell ref="B272:H272"/>
    <mergeCell ref="B303:H303"/>
    <mergeCell ref="B210:H210"/>
    <mergeCell ref="B241:H241"/>
    <mergeCell ref="B179:H1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Classroom-pc</cp:lastModifiedBy>
  <dcterms:created xsi:type="dcterms:W3CDTF">2026-05-31T19:20:39Z</dcterms:created>
  <dcterms:modified xsi:type="dcterms:W3CDTF">2026-06-15T05:14:07Z</dcterms:modified>
</cp:coreProperties>
</file>