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esktop\Меню на сайт\нов\2025-2026 год\"/>
    </mc:Choice>
  </mc:AlternateContent>
  <bookViews>
    <workbookView xWindow="0" yWindow="0" windowWidth="23970" windowHeight="897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2" i="1" l="1"/>
  <c r="H122" i="1"/>
  <c r="G122" i="1"/>
  <c r="J148" i="1" l="1"/>
  <c r="H148" i="1"/>
  <c r="G148" i="1"/>
  <c r="J91" i="1"/>
  <c r="H91" i="1"/>
  <c r="G91" i="1"/>
  <c r="I65" i="1"/>
  <c r="H65" i="1"/>
  <c r="G65" i="1"/>
  <c r="J36" i="1"/>
  <c r="I36" i="1"/>
  <c r="H36" i="1"/>
  <c r="G36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F13" i="1"/>
  <c r="F24" i="1" s="1"/>
  <c r="G176" i="1" l="1"/>
  <c r="L157" i="1"/>
  <c r="L138" i="1"/>
  <c r="L119" i="1"/>
  <c r="L62" i="1"/>
  <c r="L24" i="1"/>
  <c r="H195" i="1"/>
  <c r="F176" i="1"/>
  <c r="J157" i="1"/>
  <c r="H138" i="1"/>
  <c r="F119" i="1"/>
  <c r="J100" i="1"/>
  <c r="G81" i="1"/>
  <c r="H81" i="1"/>
  <c r="F62" i="1"/>
  <c r="I43" i="1"/>
  <c r="I196" i="1" s="1"/>
  <c r="J43" i="1"/>
  <c r="H24" i="1"/>
  <c r="G24" i="1"/>
  <c r="L196" i="1" l="1"/>
  <c r="F196" i="1"/>
  <c r="H196" i="1"/>
  <c r="J196" i="1"/>
  <c r="G196" i="1"/>
</calcChain>
</file>

<file path=xl/sharedStrings.xml><?xml version="1.0" encoding="utf-8"?>
<sst xmlns="http://schemas.openxmlformats.org/spreadsheetml/2006/main" count="413" uniqueCount="161">
  <si>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</si>
  <si>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</si>
  <si>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</si>
  <si>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</si>
  <si>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</si>
  <si>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</si>
  <si>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</si>
  <si>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</si>
  <si>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</si>
  <si>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</si>
  <si>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</si>
  <si>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</si>
  <si>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</si>
  <si>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</si>
  <si>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</si>
  <si>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</si>
  <si>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</si>
  <si>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</si>
  <si>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</si>
  <si>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</si>
  <si>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</si>
  <si>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</si>
  <si>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</si>
  <si>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</si>
  <si>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</si>
  <si>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</si>
  <si>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</si>
  <si>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</si>
  <si>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</si>
  <si>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</si>
  <si>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</si>
  <si>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</si>
  <si>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</si>
  <si>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</si>
  <si>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</si>
  <si>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</si>
  <si>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</si>
  <si>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</si>
  <si>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</si>
  <si>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"Дружба"(рис, пшено)</t>
  </si>
  <si>
    <t>200/10</t>
  </si>
  <si>
    <t>Какао с молоком</t>
  </si>
  <si>
    <t>ТТК№382</t>
  </si>
  <si>
    <t>Хлебобулочное изделие</t>
  </si>
  <si>
    <t>Хлеб "Крестьянский" с вит-мин. Смесью "Валетек-8"</t>
  </si>
  <si>
    <t>Хлеб "Чусовской" с вит-мин. Смесью "Валетек-8"</t>
  </si>
  <si>
    <t>ТТК№10</t>
  </si>
  <si>
    <t>Горошек зеленый с маслом</t>
  </si>
  <si>
    <t>ТТК №71</t>
  </si>
  <si>
    <t>Суп картофельный с бобовыми и курой</t>
  </si>
  <si>
    <t>250/15</t>
  </si>
  <si>
    <t>ТТК№102</t>
  </si>
  <si>
    <t>Гуляш из свинины</t>
  </si>
  <si>
    <t>50/50</t>
  </si>
  <si>
    <t>ТТК№260</t>
  </si>
  <si>
    <t>Рис припущенный с овощами</t>
  </si>
  <si>
    <t>ТТК№36</t>
  </si>
  <si>
    <t>Кисель</t>
  </si>
  <si>
    <t>ТК №883</t>
  </si>
  <si>
    <t>Закуска из св. помидоров и огурцов</t>
  </si>
  <si>
    <t xml:space="preserve">Печень тушеная в  молочном соусе </t>
  </si>
  <si>
    <t>Макароны отварные с сыром</t>
  </si>
  <si>
    <t>ТТК№261</t>
  </si>
  <si>
    <t>ТТК№204</t>
  </si>
  <si>
    <t>Напиток витаминизированный "Витошка"</t>
  </si>
  <si>
    <t>ТТК№1</t>
  </si>
  <si>
    <t>Яблоко</t>
  </si>
  <si>
    <t>Борщ из св капусты со сметаной (с курой)</t>
  </si>
  <si>
    <t>250/15/10</t>
  </si>
  <si>
    <t>Шницель рубленный из свинины</t>
  </si>
  <si>
    <t xml:space="preserve">Капуста тушеная </t>
  </si>
  <si>
    <t>Компот из изюма</t>
  </si>
  <si>
    <t>ТТК№82</t>
  </si>
  <si>
    <t>ТТК №268</t>
  </si>
  <si>
    <t>ТТК №321</t>
  </si>
  <si>
    <t>ТТК№348</t>
  </si>
  <si>
    <t xml:space="preserve">Закуска из св капусты с морковью </t>
  </si>
  <si>
    <t>ТТК№45</t>
  </si>
  <si>
    <t>Колбаски Витаминные</t>
  </si>
  <si>
    <t>Картофельное пюре</t>
  </si>
  <si>
    <t>ТТК №294</t>
  </si>
  <si>
    <t>ТТК №312</t>
  </si>
  <si>
    <t xml:space="preserve">Чай с молоком и сахаром </t>
  </si>
  <si>
    <t>150/50/15</t>
  </si>
  <si>
    <t>ТТК№378</t>
  </si>
  <si>
    <t xml:space="preserve">Кофейный напиток </t>
  </si>
  <si>
    <t>ТТК№379</t>
  </si>
  <si>
    <t>Закуска из свеклы с сыром и чесноком</t>
  </si>
  <si>
    <t>ТТК№50</t>
  </si>
  <si>
    <t>Суп картофельный с мясными фрикадельками</t>
  </si>
  <si>
    <t>Кнели из говядины и свинины</t>
  </si>
  <si>
    <t>Каша гречневая рассыпчатая</t>
  </si>
  <si>
    <t>Компот из свежих плодов и ягод(яблоко)</t>
  </si>
  <si>
    <t>-</t>
  </si>
  <si>
    <t>ТТК№104</t>
  </si>
  <si>
    <t>ТТК№623</t>
  </si>
  <si>
    <t>ТТК №302</t>
  </si>
  <si>
    <t>ТТК№342</t>
  </si>
  <si>
    <t>Суфле Рыбка</t>
  </si>
  <si>
    <t>ТТК№43</t>
  </si>
  <si>
    <t>ПР</t>
  </si>
  <si>
    <t xml:space="preserve">Чай с сахаром </t>
  </si>
  <si>
    <t>ТТК№1009</t>
  </si>
  <si>
    <t>Каша рисовая</t>
  </si>
  <si>
    <t>ТТК№262/1</t>
  </si>
  <si>
    <t>Биойогурт "Бифилайф"</t>
  </si>
  <si>
    <t xml:space="preserve">Котлета Детская </t>
  </si>
  <si>
    <t>Закуска из картофеля, моркови и кукурузы</t>
  </si>
  <si>
    <t>ТТК №40</t>
  </si>
  <si>
    <t>Омлет с сыром</t>
  </si>
  <si>
    <t>ТТК№211</t>
  </si>
  <si>
    <t>Котлета Дружба</t>
  </si>
  <si>
    <t xml:space="preserve">Картофель и овощи тушеные в сметанном соусе </t>
  </si>
  <si>
    <t>ТТК №42</t>
  </si>
  <si>
    <t>ТТК №142</t>
  </si>
  <si>
    <t>Компот из сухофруктов витаминизированный</t>
  </si>
  <si>
    <t>ТТК№349</t>
  </si>
  <si>
    <t>Икра из кабачков</t>
  </si>
  <si>
    <t>Щи из свежей капусты со сметаной (с курой)</t>
  </si>
  <si>
    <t>Котлета куриная рубленная</t>
  </si>
  <si>
    <t>Макароны отварные</t>
  </si>
  <si>
    <t>ТТК№88</t>
  </si>
  <si>
    <t>ТТК№294</t>
  </si>
  <si>
    <t>ТТК №203</t>
  </si>
  <si>
    <t>Суп картофельный с макаронами и курой</t>
  </si>
  <si>
    <t>Напиток из облепихи</t>
  </si>
  <si>
    <t>ТТК№103</t>
  </si>
  <si>
    <t>Птица тушеная в сметанном соусе</t>
  </si>
  <si>
    <t>Рис припущенный</t>
  </si>
  <si>
    <t>ТТК №290</t>
  </si>
  <si>
    <t>ТК №305</t>
  </si>
  <si>
    <t xml:space="preserve">Рыба тушеная в томате с овощами </t>
  </si>
  <si>
    <t>ТТК№229</t>
  </si>
  <si>
    <t>Компот из ягод витаминизированный</t>
  </si>
  <si>
    <t>Плов из куры</t>
  </si>
  <si>
    <t>ТТК№291</t>
  </si>
  <si>
    <t>Рассольник по - Ленинградски со сметаной (с курой)</t>
  </si>
  <si>
    <t>Запеканка картофельная с мясом</t>
  </si>
  <si>
    <t>180/30</t>
  </si>
  <si>
    <t>ТТК№95</t>
  </si>
  <si>
    <t>ТТК№284</t>
  </si>
  <si>
    <t>Напиток из шиповника</t>
  </si>
  <si>
    <t>ТТК№388</t>
  </si>
  <si>
    <t>Ген. Директор ООО "Яса-Питание"</t>
  </si>
  <si>
    <t>Олюнин С. Ю.</t>
  </si>
  <si>
    <t>ТК №1</t>
  </si>
  <si>
    <t>Закуска картоф. с сол огурцом и зел горошком</t>
  </si>
  <si>
    <t>ТТК№42</t>
  </si>
  <si>
    <t>Запеканка из творога с морковью со сгущ молоком</t>
  </si>
  <si>
    <t>ТК №224</t>
  </si>
  <si>
    <t xml:space="preserve">Чай с сахаром и лимоном </t>
  </si>
  <si>
    <t>ТТК№377</t>
  </si>
  <si>
    <t>ТК №24</t>
  </si>
  <si>
    <t>Кукуруза консервированная с маслом</t>
  </si>
  <si>
    <t>ТТК№71</t>
  </si>
  <si>
    <t>Печенье в индивидуальной упаковке</t>
  </si>
  <si>
    <t>Котлеты мясо-картофельные по-хлыновски</t>
  </si>
  <si>
    <t>ТТК №454</t>
  </si>
  <si>
    <t>ТТК №204</t>
  </si>
  <si>
    <t>ТТК№142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</si>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</sst>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protection locked="0"/>
    </xf>
    <xf numFmtId="0" fontId="11" fillId="0" borderId="22" xfId="0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11" fillId="0" borderId="24" xfId="0" applyFont="1" applyFill="1" applyBorder="1" applyAlignment="1" applyProtection="1">
      <protection locked="0"/>
    </xf>
    <xf numFmtId="2" fontId="11" fillId="0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protection locked="0"/>
    </xf>
    <xf numFmtId="164" fontId="11" fillId="0" borderId="2" xfId="0" applyNumberFormat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 wrapText="1"/>
      <protection locked="0"/>
    </xf>
    <xf numFmtId="0" fontId="11" fillId="0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2" fontId="11" fillId="0" borderId="0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protection locked="0"/>
    </xf>
    <xf numFmtId="0" fontId="11" fillId="0" borderId="25" xfId="0" applyFont="1" applyFill="1" applyBorder="1" applyAlignment="1" applyProtection="1">
      <protection locked="0"/>
    </xf>
    <xf numFmtId="0" fontId="11" fillId="0" borderId="2" xfId="0" applyFont="1" applyFill="1" applyBorder="1" applyAlignment="1" applyProtection="1">
      <alignment horizontal="left"/>
      <protection locked="0"/>
    </xf>
    <xf numFmtId="0" fontId="11" fillId="0" borderId="26" xfId="0" applyFont="1" applyFill="1" applyBorder="1" applyAlignment="1" applyProtection="1">
      <protection locked="0"/>
    </xf>
    <xf numFmtId="0" fontId="11" fillId="0" borderId="5" xfId="0" applyFont="1" applyFill="1" applyBorder="1" applyAlignment="1" applyProtection="1">
      <protection locked="0"/>
    </xf>
    <xf numFmtId="0" fontId="11" fillId="0" borderId="5" xfId="0" applyFont="1" applyFill="1" applyBorder="1" applyAlignment="1" applyProtection="1">
      <alignment horizontal="center"/>
      <protection locked="0"/>
    </xf>
    <xf numFmtId="0" fontId="11" fillId="0" borderId="18" xfId="0" applyFont="1" applyFill="1" applyBorder="1" applyAlignment="1" applyProtection="1">
      <protection locked="0"/>
    </xf>
    <xf numFmtId="0" fontId="2" fillId="0" borderId="0" xfId="0" applyFont="1" applyProtection="1"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 applyProtection="1">
      <alignment wrapText="1"/>
      <protection locked="0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 applyProtection="1">
      <alignment horizontal="center"/>
      <protection locked="0"/>
    </xf>
    <xf numFmtId="2" fontId="11" fillId="0" borderId="2" xfId="0" applyNumberFormat="1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24" xfId="0" applyFont="1" applyBorder="1" applyProtection="1">
      <protection locked="0"/>
    </xf>
    <xf numFmtId="2" fontId="11" fillId="0" borderId="23" xfId="0" applyNumberFormat="1" applyFont="1" applyBorder="1" applyAlignment="1" applyProtection="1">
      <alignment horizontal="center"/>
      <protection locked="0"/>
    </xf>
    <xf numFmtId="2" fontId="11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8"/>
      <c r="D1" s="89"/>
      <c r="E1" s="89"/>
      <c r="F1" s="12" t="s">
        <v>16</v>
      </c>
      <c r="G1" s="2" t="s">
        <v>17</v>
      </c>
      <c r="H1" s="90" t="s">
        <v>143</v>
      </c>
      <c r="I1" s="90"/>
      <c r="J1" s="90"/>
      <c r="K1" s="90"/>
    </row>
    <row r="2" spans="1:12" ht="18" x14ac:dyDescent="0.2">
      <c r="A2" s="35" t="s">
        <v>6</v>
      </c>
      <c r="C2" s="2"/>
      <c r="G2" s="2" t="s">
        <v>18</v>
      </c>
      <c r="H2" s="90" t="s">
        <v>144</v>
      </c>
      <c r="I2" s="90"/>
      <c r="J2" s="90"/>
      <c r="K2" s="9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 t="s">
        <v>40</v>
      </c>
      <c r="G6" s="51">
        <v>7.5</v>
      </c>
      <c r="H6" s="51">
        <v>10.657</v>
      </c>
      <c r="I6" s="51">
        <v>39.587000000000003</v>
      </c>
      <c r="J6" s="51">
        <v>284.26100000000002</v>
      </c>
      <c r="K6" s="55" t="s">
        <v>46</v>
      </c>
      <c r="L6" s="39">
        <v>28.94</v>
      </c>
    </row>
    <row r="7" spans="1:12" ht="15" x14ac:dyDescent="0.25">
      <c r="A7" s="23"/>
      <c r="B7" s="15"/>
      <c r="C7" s="11"/>
      <c r="D7" s="6"/>
      <c r="E7" s="77"/>
      <c r="F7" s="78"/>
      <c r="G7" s="79"/>
      <c r="H7" s="79"/>
      <c r="I7" s="79"/>
      <c r="J7" s="79"/>
      <c r="K7" s="73"/>
      <c r="L7" s="73"/>
    </row>
    <row r="8" spans="1:12" ht="15" x14ac:dyDescent="0.25">
      <c r="A8" s="23"/>
      <c r="B8" s="15"/>
      <c r="C8" s="11"/>
      <c r="D8" s="7" t="s">
        <v>22</v>
      </c>
      <c r="E8" s="52" t="s">
        <v>41</v>
      </c>
      <c r="F8" s="53">
        <v>200</v>
      </c>
      <c r="G8" s="51">
        <v>5.3680000000000003</v>
      </c>
      <c r="H8" s="51">
        <v>3.22</v>
      </c>
      <c r="I8" s="51">
        <v>21.276</v>
      </c>
      <c r="J8" s="54">
        <v>135.55600000000001</v>
      </c>
      <c r="K8" s="55" t="s">
        <v>42</v>
      </c>
      <c r="L8" s="41">
        <v>12.58</v>
      </c>
    </row>
    <row r="9" spans="1:12" ht="15" x14ac:dyDescent="0.25">
      <c r="A9" s="23"/>
      <c r="B9" s="15"/>
      <c r="C9" s="11"/>
      <c r="D9" s="7" t="s">
        <v>23</v>
      </c>
      <c r="E9" s="57" t="s">
        <v>45</v>
      </c>
      <c r="F9" s="59">
        <v>16</v>
      </c>
      <c r="G9" s="58">
        <v>1.25</v>
      </c>
      <c r="H9" s="58">
        <v>0.19</v>
      </c>
      <c r="I9" s="58">
        <v>7.44</v>
      </c>
      <c r="J9" s="58">
        <v>33.92</v>
      </c>
      <c r="K9" s="42"/>
      <c r="L9" s="41">
        <v>1.39</v>
      </c>
    </row>
    <row r="10" spans="1:12" ht="15" x14ac:dyDescent="0.25">
      <c r="A10" s="23"/>
      <c r="B10" s="15"/>
      <c r="C10" s="11"/>
      <c r="D10" s="7" t="s">
        <v>24</v>
      </c>
      <c r="E10" s="57"/>
      <c r="F10" s="58"/>
      <c r="G10" s="58"/>
      <c r="H10" s="58"/>
      <c r="I10" s="58"/>
      <c r="J10" s="58"/>
      <c r="K10" s="42"/>
      <c r="L10" s="41"/>
    </row>
    <row r="11" spans="1:12" ht="15" x14ac:dyDescent="0.25">
      <c r="A11" s="23"/>
      <c r="B11" s="15"/>
      <c r="C11" s="11"/>
      <c r="D11" s="6"/>
      <c r="E11" s="52" t="s">
        <v>43</v>
      </c>
      <c r="F11" s="51">
        <v>100</v>
      </c>
      <c r="G11" s="56">
        <v>7.7</v>
      </c>
      <c r="H11" s="56">
        <v>5</v>
      </c>
      <c r="I11" s="56">
        <v>55.9</v>
      </c>
      <c r="J11" s="56">
        <v>303</v>
      </c>
      <c r="K11" s="42"/>
      <c r="L11" s="41">
        <v>21</v>
      </c>
    </row>
    <row r="12" spans="1:12" ht="15" x14ac:dyDescent="0.25">
      <c r="A12" s="23"/>
      <c r="B12" s="15"/>
      <c r="C12" s="11"/>
      <c r="D12" s="6"/>
      <c r="E12" s="57" t="s">
        <v>44</v>
      </c>
      <c r="F12" s="58">
        <v>30</v>
      </c>
      <c r="G12" s="58">
        <v>2.31</v>
      </c>
      <c r="H12" s="58">
        <v>0.28999999999999998</v>
      </c>
      <c r="I12" s="58">
        <v>14.37</v>
      </c>
      <c r="J12" s="58">
        <v>70.8</v>
      </c>
      <c r="K12" s="42"/>
      <c r="L12" s="41">
        <v>2.62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346</v>
      </c>
      <c r="G13" s="19">
        <f t="shared" ref="G13:J13" si="0">SUM(G6:G12)</f>
        <v>24.128</v>
      </c>
      <c r="H13" s="19">
        <f t="shared" si="0"/>
        <v>19.356999999999999</v>
      </c>
      <c r="I13" s="19">
        <f t="shared" si="0"/>
        <v>138.57300000000001</v>
      </c>
      <c r="J13" s="19">
        <f t="shared" si="0"/>
        <v>827.53700000000003</v>
      </c>
      <c r="K13" s="25"/>
      <c r="L13" s="19">
        <f t="shared" ref="L13" si="1">SUM(L6:L12)</f>
        <v>66.53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47</v>
      </c>
      <c r="F14" s="51">
        <v>60</v>
      </c>
      <c r="G14" s="51">
        <v>1.827</v>
      </c>
      <c r="H14" s="51">
        <v>2.1720000000000002</v>
      </c>
      <c r="I14" s="51">
        <v>3.1440000000000001</v>
      </c>
      <c r="J14" s="51">
        <v>39.43</v>
      </c>
      <c r="K14" s="55" t="s">
        <v>48</v>
      </c>
      <c r="L14" s="41">
        <v>28.08</v>
      </c>
    </row>
    <row r="15" spans="1:12" ht="15" x14ac:dyDescent="0.25">
      <c r="A15" s="23"/>
      <c r="B15" s="15"/>
      <c r="C15" s="11"/>
      <c r="D15" s="7" t="s">
        <v>27</v>
      </c>
      <c r="E15" s="52" t="s">
        <v>49</v>
      </c>
      <c r="F15" s="51" t="s">
        <v>50</v>
      </c>
      <c r="G15" s="51">
        <v>5.05</v>
      </c>
      <c r="H15" s="51">
        <v>7.2130000000000001</v>
      </c>
      <c r="I15" s="51">
        <v>9.9860000000000007</v>
      </c>
      <c r="J15" s="51">
        <v>125.06100000000001</v>
      </c>
      <c r="K15" s="60" t="s">
        <v>51</v>
      </c>
      <c r="L15" s="41">
        <v>22.32</v>
      </c>
    </row>
    <row r="16" spans="1:12" ht="15" x14ac:dyDescent="0.25">
      <c r="A16" s="23"/>
      <c r="B16" s="15"/>
      <c r="C16" s="11"/>
      <c r="D16" s="7" t="s">
        <v>28</v>
      </c>
      <c r="E16" s="52" t="s">
        <v>52</v>
      </c>
      <c r="F16" s="51" t="s">
        <v>53</v>
      </c>
      <c r="G16" s="51">
        <v>9.3800000000000008</v>
      </c>
      <c r="H16" s="51">
        <v>32.435000000000002</v>
      </c>
      <c r="I16" s="51">
        <v>2.7879999999999998</v>
      </c>
      <c r="J16" s="61">
        <v>340.58800000000002</v>
      </c>
      <c r="K16" s="55" t="s">
        <v>54</v>
      </c>
      <c r="L16" s="41">
        <v>49.21</v>
      </c>
    </row>
    <row r="17" spans="1:12" ht="15" x14ac:dyDescent="0.25">
      <c r="A17" s="23"/>
      <c r="B17" s="15"/>
      <c r="C17" s="11"/>
      <c r="D17" s="7" t="s">
        <v>29</v>
      </c>
      <c r="E17" s="52" t="s">
        <v>55</v>
      </c>
      <c r="F17" s="51">
        <v>150</v>
      </c>
      <c r="G17" s="51">
        <v>3.9369999999999998</v>
      </c>
      <c r="H17" s="51">
        <v>7.173</v>
      </c>
      <c r="I17" s="51">
        <v>40.290999999999997</v>
      </c>
      <c r="J17" s="61">
        <v>241.46899999999999</v>
      </c>
      <c r="K17" s="55" t="s">
        <v>56</v>
      </c>
      <c r="L17" s="41">
        <v>15.77</v>
      </c>
    </row>
    <row r="18" spans="1:12" ht="15" x14ac:dyDescent="0.25">
      <c r="A18" s="23"/>
      <c r="B18" s="15"/>
      <c r="C18" s="11"/>
      <c r="D18" s="7" t="s">
        <v>30</v>
      </c>
      <c r="E18" s="77" t="s">
        <v>64</v>
      </c>
      <c r="F18" s="80">
        <v>200</v>
      </c>
      <c r="G18" s="78">
        <v>0</v>
      </c>
      <c r="H18" s="78">
        <v>0</v>
      </c>
      <c r="I18" s="78">
        <v>19</v>
      </c>
      <c r="J18" s="81">
        <v>80</v>
      </c>
      <c r="K18" s="55" t="s">
        <v>145</v>
      </c>
      <c r="L18" s="41">
        <v>11.34</v>
      </c>
    </row>
    <row r="19" spans="1:12" ht="15" x14ac:dyDescent="0.25">
      <c r="A19" s="23"/>
      <c r="B19" s="15"/>
      <c r="C19" s="11"/>
      <c r="D19" s="7" t="s">
        <v>31</v>
      </c>
      <c r="E19" s="57" t="s">
        <v>44</v>
      </c>
      <c r="F19" s="59">
        <v>40</v>
      </c>
      <c r="G19" s="59">
        <v>3.16</v>
      </c>
      <c r="H19" s="59">
        <v>0.4</v>
      </c>
      <c r="I19" s="59">
        <v>19.32</v>
      </c>
      <c r="J19" s="62">
        <v>93.52</v>
      </c>
      <c r="K19" s="42"/>
      <c r="L19" s="41">
        <v>3.48</v>
      </c>
    </row>
    <row r="20" spans="1:12" ht="15" x14ac:dyDescent="0.25">
      <c r="A20" s="23"/>
      <c r="B20" s="15"/>
      <c r="C20" s="11"/>
      <c r="D20" s="7" t="s">
        <v>32</v>
      </c>
      <c r="E20" s="57" t="s">
        <v>45</v>
      </c>
      <c r="F20" s="59">
        <v>16</v>
      </c>
      <c r="G20" s="58">
        <v>1.25</v>
      </c>
      <c r="H20" s="58">
        <v>0.19</v>
      </c>
      <c r="I20" s="58">
        <v>7.44</v>
      </c>
      <c r="J20" s="58">
        <v>33.92</v>
      </c>
      <c r="K20" s="42"/>
      <c r="L20" s="41">
        <v>1.39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466</v>
      </c>
      <c r="G23" s="19">
        <f t="shared" ref="G23:J23" si="2">SUM(G14:G22)</f>
        <v>24.604000000000003</v>
      </c>
      <c r="H23" s="19">
        <f t="shared" si="2"/>
        <v>49.582999999999998</v>
      </c>
      <c r="I23" s="19">
        <f t="shared" si="2"/>
        <v>101.96899999999999</v>
      </c>
      <c r="J23" s="19">
        <f t="shared" si="2"/>
        <v>953.98799999999994</v>
      </c>
      <c r="K23" s="25"/>
      <c r="L23" s="19">
        <f t="shared" ref="L23" si="3">SUM(L14:L22)</f>
        <v>131.58999999999997</v>
      </c>
    </row>
    <row r="24" spans="1:12" ht="15" x14ac:dyDescent="0.2">
      <c r="A24" s="29">
        <f>A6</f>
        <v>1</v>
      </c>
      <c r="B24" s="30">
        <f>B6</f>
        <v>1</v>
      </c>
      <c r="C24" s="91" t="s">
        <v>4</v>
      </c>
      <c r="D24" s="92"/>
      <c r="E24" s="31"/>
      <c r="F24" s="32">
        <f>F13+F23</f>
        <v>812</v>
      </c>
      <c r="G24" s="32">
        <f t="shared" ref="G24:J24" si="4">G13+G23</f>
        <v>48.731999999999999</v>
      </c>
      <c r="H24" s="32">
        <f t="shared" si="4"/>
        <v>68.94</v>
      </c>
      <c r="I24" s="32">
        <f t="shared" si="4"/>
        <v>240.542</v>
      </c>
      <c r="J24" s="32">
        <f t="shared" si="4"/>
        <v>1781.5250000000001</v>
      </c>
      <c r="K24" s="32"/>
      <c r="L24" s="32">
        <f t="shared" ref="L24" si="5">L13+L23</f>
        <v>198.11999999999998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60</v>
      </c>
      <c r="F25" s="51" t="s">
        <v>53</v>
      </c>
      <c r="G25" s="51">
        <v>2.72</v>
      </c>
      <c r="H25" s="51">
        <v>8.76</v>
      </c>
      <c r="I25" s="51">
        <v>3.81</v>
      </c>
      <c r="J25" s="51">
        <v>159</v>
      </c>
      <c r="K25" s="55" t="s">
        <v>62</v>
      </c>
      <c r="L25" s="39">
        <v>40.24</v>
      </c>
    </row>
    <row r="26" spans="1:12" ht="15" x14ac:dyDescent="0.25">
      <c r="A26" s="14"/>
      <c r="B26" s="15"/>
      <c r="C26" s="11"/>
      <c r="D26" s="6"/>
      <c r="E26" s="52" t="s">
        <v>61</v>
      </c>
      <c r="F26" s="51">
        <v>10.14</v>
      </c>
      <c r="G26" s="51">
        <v>9.2240000000000002</v>
      </c>
      <c r="H26" s="51">
        <v>30.385000000000002</v>
      </c>
      <c r="I26" s="51">
        <v>245.11600000000001</v>
      </c>
      <c r="J26" s="51">
        <v>150</v>
      </c>
      <c r="K26" s="55" t="s">
        <v>63</v>
      </c>
      <c r="L26" s="41">
        <v>24.36</v>
      </c>
    </row>
    <row r="27" spans="1:12" ht="15" x14ac:dyDescent="0.25">
      <c r="A27" s="14"/>
      <c r="B27" s="15"/>
      <c r="C27" s="11"/>
      <c r="D27" s="7" t="s">
        <v>22</v>
      </c>
      <c r="E27" s="52" t="s">
        <v>64</v>
      </c>
      <c r="F27" s="53">
        <v>200</v>
      </c>
      <c r="G27" s="51">
        <v>0</v>
      </c>
      <c r="H27" s="51">
        <v>0</v>
      </c>
      <c r="I27" s="51">
        <v>19</v>
      </c>
      <c r="J27" s="54">
        <v>80</v>
      </c>
      <c r="K27" s="55" t="s">
        <v>65</v>
      </c>
      <c r="L27" s="41">
        <v>10.49</v>
      </c>
    </row>
    <row r="28" spans="1:12" ht="15" x14ac:dyDescent="0.25">
      <c r="A28" s="14"/>
      <c r="B28" s="15"/>
      <c r="C28" s="11"/>
      <c r="D28" s="7" t="s">
        <v>23</v>
      </c>
      <c r="E28" s="57" t="s">
        <v>44</v>
      </c>
      <c r="F28" s="58">
        <v>30</v>
      </c>
      <c r="G28" s="58">
        <v>2.31</v>
      </c>
      <c r="H28" s="58">
        <v>0.28999999999999998</v>
      </c>
      <c r="I28" s="58">
        <v>14.37</v>
      </c>
      <c r="J28" s="58">
        <v>70.8</v>
      </c>
      <c r="K28" s="42"/>
      <c r="L28" s="41">
        <v>2.62</v>
      </c>
    </row>
    <row r="29" spans="1:12" ht="15" x14ac:dyDescent="0.25">
      <c r="A29" s="14"/>
      <c r="B29" s="15"/>
      <c r="C29" s="11"/>
      <c r="D29" s="7" t="s">
        <v>24</v>
      </c>
      <c r="E29" s="57"/>
      <c r="F29" s="59"/>
      <c r="G29" s="58"/>
      <c r="H29" s="58"/>
      <c r="I29" s="58"/>
      <c r="J29" s="58"/>
      <c r="K29" s="42"/>
      <c r="L29" s="41"/>
    </row>
    <row r="30" spans="1:12" ht="15" x14ac:dyDescent="0.25">
      <c r="A30" s="14"/>
      <c r="B30" s="15"/>
      <c r="C30" s="11"/>
      <c r="D30" s="6"/>
      <c r="E30" s="57" t="s">
        <v>146</v>
      </c>
      <c r="F30" s="58">
        <v>60</v>
      </c>
      <c r="G30" s="79">
        <v>1.05</v>
      </c>
      <c r="H30" s="79">
        <v>5.16</v>
      </c>
      <c r="I30" s="79">
        <v>5.85</v>
      </c>
      <c r="J30" s="79">
        <v>74.096000000000004</v>
      </c>
      <c r="K30" s="55" t="s">
        <v>147</v>
      </c>
      <c r="L30" s="41">
        <v>13.83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300.14</v>
      </c>
      <c r="G32" s="19">
        <f t="shared" ref="G32" si="6">SUM(G25:G31)</f>
        <v>15.304000000000002</v>
      </c>
      <c r="H32" s="19">
        <f t="shared" ref="H32" si="7">SUM(H25:H31)</f>
        <v>44.594999999999999</v>
      </c>
      <c r="I32" s="19">
        <f t="shared" ref="I32" si="8">SUM(I25:I31)</f>
        <v>288.14600000000007</v>
      </c>
      <c r="J32" s="19">
        <f t="shared" ref="J32:L32" si="9">SUM(J25:J31)</f>
        <v>533.89599999999996</v>
      </c>
      <c r="K32" s="25"/>
      <c r="L32" s="19">
        <f t="shared" si="9"/>
        <v>91.539999999999992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66</v>
      </c>
      <c r="F33" s="51">
        <v>200</v>
      </c>
      <c r="G33" s="56">
        <v>0.8</v>
      </c>
      <c r="H33" s="56">
        <v>0.8</v>
      </c>
      <c r="I33" s="56">
        <v>19.600000000000001</v>
      </c>
      <c r="J33" s="56">
        <v>88.8</v>
      </c>
      <c r="K33" s="42"/>
      <c r="L33" s="41">
        <v>26.52</v>
      </c>
    </row>
    <row r="34" spans="1:12" ht="15" x14ac:dyDescent="0.25">
      <c r="A34" s="14"/>
      <c r="B34" s="15"/>
      <c r="C34" s="11"/>
      <c r="D34" s="7" t="s">
        <v>27</v>
      </c>
      <c r="E34" s="63" t="s">
        <v>67</v>
      </c>
      <c r="F34" s="64" t="s">
        <v>68</v>
      </c>
      <c r="G34" s="65">
        <v>6.5529999999999999</v>
      </c>
      <c r="H34" s="65">
        <v>10.82</v>
      </c>
      <c r="I34" s="65">
        <v>11.303000000000001</v>
      </c>
      <c r="J34" s="65">
        <v>177.71899999999999</v>
      </c>
      <c r="K34" s="67" t="s">
        <v>72</v>
      </c>
      <c r="L34" s="41">
        <v>24.77</v>
      </c>
    </row>
    <row r="35" spans="1:12" ht="15" x14ac:dyDescent="0.25">
      <c r="A35" s="14"/>
      <c r="B35" s="15"/>
      <c r="C35" s="11"/>
      <c r="D35" s="7" t="s">
        <v>28</v>
      </c>
      <c r="E35" s="66" t="s">
        <v>69</v>
      </c>
      <c r="F35" s="51">
        <v>90</v>
      </c>
      <c r="G35" s="51">
        <v>9.9600000000000009</v>
      </c>
      <c r="H35" s="51">
        <v>25.82</v>
      </c>
      <c r="I35" s="51">
        <v>10.210000000000001</v>
      </c>
      <c r="J35" s="51">
        <v>315.27</v>
      </c>
      <c r="K35" s="52" t="s">
        <v>73</v>
      </c>
      <c r="L35" s="41">
        <v>40.96</v>
      </c>
    </row>
    <row r="36" spans="1:12" ht="15" x14ac:dyDescent="0.25">
      <c r="A36" s="14"/>
      <c r="B36" s="15"/>
      <c r="C36" s="11"/>
      <c r="D36" s="7" t="s">
        <v>29</v>
      </c>
      <c r="E36" s="52" t="s">
        <v>70</v>
      </c>
      <c r="F36" s="51">
        <v>150</v>
      </c>
      <c r="G36" s="56">
        <f>2.17+2.04</f>
        <v>4.21</v>
      </c>
      <c r="H36" s="56">
        <f>6.41+3.68</f>
        <v>10.09</v>
      </c>
      <c r="I36" s="56">
        <f>12.59+7.89</f>
        <v>20.48</v>
      </c>
      <c r="J36" s="56">
        <f>121+77</f>
        <v>198</v>
      </c>
      <c r="K36" s="55" t="s">
        <v>74</v>
      </c>
      <c r="L36" s="41">
        <v>21.74</v>
      </c>
    </row>
    <row r="37" spans="1:12" ht="15" x14ac:dyDescent="0.25">
      <c r="A37" s="14"/>
      <c r="B37" s="15"/>
      <c r="C37" s="11"/>
      <c r="D37" s="7" t="s">
        <v>30</v>
      </c>
      <c r="E37" s="52" t="s">
        <v>71</v>
      </c>
      <c r="F37" s="51">
        <v>200</v>
      </c>
      <c r="G37" s="51">
        <v>0.34</v>
      </c>
      <c r="H37" s="51">
        <v>7.0000000000000007E-2</v>
      </c>
      <c r="I37" s="51">
        <v>14.92</v>
      </c>
      <c r="J37" s="51">
        <v>122.2</v>
      </c>
      <c r="K37" s="55" t="s">
        <v>75</v>
      </c>
      <c r="L37" s="41">
        <v>12.26</v>
      </c>
    </row>
    <row r="38" spans="1:12" ht="15" x14ac:dyDescent="0.25">
      <c r="A38" s="14"/>
      <c r="B38" s="15"/>
      <c r="C38" s="11"/>
      <c r="D38" s="7" t="s">
        <v>31</v>
      </c>
      <c r="E38" s="57" t="s">
        <v>44</v>
      </c>
      <c r="F38" s="59">
        <v>40</v>
      </c>
      <c r="G38" s="59">
        <v>3.16</v>
      </c>
      <c r="H38" s="59">
        <v>0.4</v>
      </c>
      <c r="I38" s="59">
        <v>19.32</v>
      </c>
      <c r="J38" s="62">
        <v>93.52</v>
      </c>
      <c r="K38" s="42"/>
      <c r="L38" s="41">
        <v>3.48</v>
      </c>
    </row>
    <row r="39" spans="1:12" ht="15" x14ac:dyDescent="0.25">
      <c r="A39" s="14"/>
      <c r="B39" s="15"/>
      <c r="C39" s="11"/>
      <c r="D39" s="7" t="s">
        <v>32</v>
      </c>
      <c r="E39" s="57" t="s">
        <v>45</v>
      </c>
      <c r="F39" s="59">
        <v>16</v>
      </c>
      <c r="G39" s="58">
        <v>1.25</v>
      </c>
      <c r="H39" s="58">
        <v>0.19</v>
      </c>
      <c r="I39" s="58">
        <v>7.44</v>
      </c>
      <c r="J39" s="58">
        <v>33.92</v>
      </c>
      <c r="K39" s="42"/>
      <c r="L39" s="41">
        <v>1.39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696</v>
      </c>
      <c r="G42" s="19">
        <f t="shared" ref="G42" si="10">SUM(G33:G41)</f>
        <v>26.273000000000003</v>
      </c>
      <c r="H42" s="19">
        <f t="shared" ref="H42" si="11">SUM(H33:H41)</f>
        <v>48.19</v>
      </c>
      <c r="I42" s="19">
        <f t="shared" ref="I42" si="12">SUM(I33:I41)</f>
        <v>103.273</v>
      </c>
      <c r="J42" s="19">
        <f t="shared" ref="J42:L42" si="13">SUM(J33:J41)</f>
        <v>1029.4290000000001</v>
      </c>
      <c r="K42" s="25"/>
      <c r="L42" s="19">
        <f t="shared" si="13"/>
        <v>131.11999999999998</v>
      </c>
    </row>
    <row r="43" spans="1:12" ht="15.75" customHeight="1" x14ac:dyDescent="0.2">
      <c r="A43" s="33">
        <f>A25</f>
        <v>1</v>
      </c>
      <c r="B43" s="33">
        <f>B25</f>
        <v>2</v>
      </c>
      <c r="C43" s="91" t="s">
        <v>4</v>
      </c>
      <c r="D43" s="92"/>
      <c r="E43" s="31"/>
      <c r="F43" s="32">
        <f>F32+F42</f>
        <v>996.14</v>
      </c>
      <c r="G43" s="32">
        <f t="shared" ref="G43" si="14">G32+G42</f>
        <v>41.577000000000005</v>
      </c>
      <c r="H43" s="32">
        <f t="shared" ref="H43" si="15">H32+H42</f>
        <v>92.784999999999997</v>
      </c>
      <c r="I43" s="32">
        <f t="shared" ref="I43" si="16">I32+I42</f>
        <v>391.4190000000001</v>
      </c>
      <c r="J43" s="32">
        <f t="shared" ref="J43:L43" si="17">J32+J42</f>
        <v>1563.325</v>
      </c>
      <c r="K43" s="32"/>
      <c r="L43" s="32">
        <f t="shared" si="17"/>
        <v>222.65999999999997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78</v>
      </c>
      <c r="F44" s="51">
        <v>90</v>
      </c>
      <c r="G44" s="56">
        <v>13.47</v>
      </c>
      <c r="H44" s="56">
        <v>12.95</v>
      </c>
      <c r="I44" s="56">
        <v>12.58</v>
      </c>
      <c r="J44" s="56">
        <v>221</v>
      </c>
      <c r="K44" s="55" t="s">
        <v>80</v>
      </c>
      <c r="L44" s="39">
        <v>55.67</v>
      </c>
    </row>
    <row r="45" spans="1:12" ht="15" x14ac:dyDescent="0.25">
      <c r="A45" s="23"/>
      <c r="B45" s="15"/>
      <c r="C45" s="11"/>
      <c r="D45" s="6"/>
      <c r="E45" s="52" t="s">
        <v>79</v>
      </c>
      <c r="F45" s="51">
        <v>150</v>
      </c>
      <c r="G45" s="51">
        <v>3.06</v>
      </c>
      <c r="H45" s="51">
        <v>4.8</v>
      </c>
      <c r="I45" s="51">
        <v>20.440000000000001</v>
      </c>
      <c r="J45" s="51">
        <v>137.25</v>
      </c>
      <c r="K45" s="55" t="s">
        <v>81</v>
      </c>
      <c r="L45" s="41">
        <v>17.73</v>
      </c>
    </row>
    <row r="46" spans="1:12" ht="15" x14ac:dyDescent="0.25">
      <c r="A46" s="23"/>
      <c r="B46" s="15"/>
      <c r="C46" s="11"/>
      <c r="D46" s="7" t="s">
        <v>22</v>
      </c>
      <c r="E46" s="52" t="s">
        <v>82</v>
      </c>
      <c r="F46" s="53" t="s">
        <v>83</v>
      </c>
      <c r="G46" s="51">
        <v>1.52</v>
      </c>
      <c r="H46" s="51">
        <v>1.35</v>
      </c>
      <c r="I46" s="51">
        <v>15.9</v>
      </c>
      <c r="J46" s="54">
        <v>81</v>
      </c>
      <c r="K46" s="69" t="s">
        <v>84</v>
      </c>
      <c r="L46" s="41">
        <v>8.51</v>
      </c>
    </row>
    <row r="47" spans="1:12" ht="15" x14ac:dyDescent="0.25">
      <c r="A47" s="23"/>
      <c r="B47" s="15"/>
      <c r="C47" s="11"/>
      <c r="D47" s="7" t="s">
        <v>23</v>
      </c>
      <c r="E47" s="57" t="s">
        <v>44</v>
      </c>
      <c r="F47" s="58">
        <v>30</v>
      </c>
      <c r="G47" s="58">
        <v>2.31</v>
      </c>
      <c r="H47" s="58">
        <v>0.28999999999999998</v>
      </c>
      <c r="I47" s="58">
        <v>14.37</v>
      </c>
      <c r="J47" s="58">
        <v>70.8</v>
      </c>
      <c r="K47" s="42"/>
      <c r="L47" s="41">
        <v>2.62</v>
      </c>
    </row>
    <row r="48" spans="1:12" ht="15" x14ac:dyDescent="0.25">
      <c r="A48" s="23"/>
      <c r="B48" s="15"/>
      <c r="C48" s="11"/>
      <c r="D48" s="7" t="s">
        <v>24</v>
      </c>
      <c r="E48" s="57"/>
      <c r="F48" s="59"/>
      <c r="G48" s="58"/>
      <c r="H48" s="58"/>
      <c r="I48" s="58"/>
      <c r="J48" s="58"/>
      <c r="K48" s="42"/>
      <c r="L48" s="41"/>
    </row>
    <row r="49" spans="1:12" ht="15" x14ac:dyDescent="0.25">
      <c r="A49" s="23"/>
      <c r="B49" s="15"/>
      <c r="C49" s="11"/>
      <c r="D49" s="6"/>
      <c r="E49" s="68" t="s">
        <v>76</v>
      </c>
      <c r="F49" s="51">
        <v>60</v>
      </c>
      <c r="G49" s="56">
        <v>0.78</v>
      </c>
      <c r="H49" s="56">
        <v>1.94</v>
      </c>
      <c r="I49" s="56">
        <v>3.87</v>
      </c>
      <c r="J49" s="56">
        <v>36.24</v>
      </c>
      <c r="K49" s="55" t="s">
        <v>77</v>
      </c>
      <c r="L49" s="41">
        <v>9.76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330</v>
      </c>
      <c r="G51" s="19">
        <f t="shared" ref="G51" si="18">SUM(G44:G50)</f>
        <v>21.14</v>
      </c>
      <c r="H51" s="19">
        <f t="shared" ref="H51" si="19">SUM(H44:H50)</f>
        <v>21.330000000000002</v>
      </c>
      <c r="I51" s="19">
        <f t="shared" ref="I51" si="20">SUM(I44:I50)</f>
        <v>67.16</v>
      </c>
      <c r="J51" s="19">
        <f t="shared" ref="J51:L51" si="21">SUM(J44:J50)</f>
        <v>546.29</v>
      </c>
      <c r="K51" s="25"/>
      <c r="L51" s="19">
        <f t="shared" si="21"/>
        <v>94.29000000000002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8" t="s">
        <v>87</v>
      </c>
      <c r="F52" s="51">
        <v>2.153</v>
      </c>
      <c r="G52" s="51">
        <v>5.657</v>
      </c>
      <c r="H52" s="51">
        <v>0.29899999999999999</v>
      </c>
      <c r="I52" s="51">
        <v>60.7</v>
      </c>
      <c r="J52" s="51">
        <v>60</v>
      </c>
      <c r="K52" s="55" t="s">
        <v>88</v>
      </c>
      <c r="L52" s="41">
        <v>14.5</v>
      </c>
    </row>
    <row r="53" spans="1:12" ht="15" x14ac:dyDescent="0.25">
      <c r="A53" s="23"/>
      <c r="B53" s="15"/>
      <c r="C53" s="11"/>
      <c r="D53" s="7" t="s">
        <v>27</v>
      </c>
      <c r="E53" s="70" t="s">
        <v>89</v>
      </c>
      <c r="F53" s="71" t="s">
        <v>50</v>
      </c>
      <c r="G53" s="71">
        <v>6.21</v>
      </c>
      <c r="H53" s="71">
        <v>5.94</v>
      </c>
      <c r="I53" s="71">
        <v>13.4</v>
      </c>
      <c r="J53" s="71">
        <v>131.96</v>
      </c>
      <c r="K53" s="72" t="s">
        <v>94</v>
      </c>
      <c r="L53" s="41">
        <v>26.7</v>
      </c>
    </row>
    <row r="54" spans="1:12" ht="15" x14ac:dyDescent="0.25">
      <c r="A54" s="23"/>
      <c r="B54" s="15"/>
      <c r="C54" s="11"/>
      <c r="D54" s="7" t="s">
        <v>28</v>
      </c>
      <c r="E54" s="52" t="s">
        <v>90</v>
      </c>
      <c r="F54" s="51">
        <v>90</v>
      </c>
      <c r="G54" s="51">
        <v>9.9600000000000009</v>
      </c>
      <c r="H54" s="51">
        <v>25.82</v>
      </c>
      <c r="I54" s="51">
        <v>10.210000000000001</v>
      </c>
      <c r="J54" s="51">
        <v>315.27</v>
      </c>
      <c r="K54" s="55" t="s">
        <v>95</v>
      </c>
      <c r="L54" s="41">
        <v>49.54</v>
      </c>
    </row>
    <row r="55" spans="1:12" ht="15" x14ac:dyDescent="0.25">
      <c r="A55" s="23"/>
      <c r="B55" s="15"/>
      <c r="C55" s="11"/>
      <c r="D55" s="7" t="s">
        <v>29</v>
      </c>
      <c r="E55" s="52" t="s">
        <v>91</v>
      </c>
      <c r="F55" s="51">
        <v>150</v>
      </c>
      <c r="G55" s="51">
        <v>8.59</v>
      </c>
      <c r="H55" s="51">
        <v>6.09</v>
      </c>
      <c r="I55" s="51">
        <v>38.64</v>
      </c>
      <c r="J55" s="51">
        <v>243.75</v>
      </c>
      <c r="K55" s="55" t="s">
        <v>96</v>
      </c>
      <c r="L55" s="41">
        <v>13.45</v>
      </c>
    </row>
    <row r="56" spans="1:12" ht="15" x14ac:dyDescent="0.25">
      <c r="A56" s="23"/>
      <c r="B56" s="15"/>
      <c r="C56" s="11"/>
      <c r="D56" s="7" t="s">
        <v>30</v>
      </c>
      <c r="E56" s="52" t="s">
        <v>92</v>
      </c>
      <c r="F56" s="51">
        <v>200</v>
      </c>
      <c r="G56" s="51">
        <v>0.23</v>
      </c>
      <c r="H56" s="51" t="s">
        <v>93</v>
      </c>
      <c r="I56" s="51">
        <v>29.41</v>
      </c>
      <c r="J56" s="51">
        <v>118.5</v>
      </c>
      <c r="K56" s="55" t="s">
        <v>97</v>
      </c>
      <c r="L56" s="41">
        <v>12.74</v>
      </c>
    </row>
    <row r="57" spans="1:12" ht="15" x14ac:dyDescent="0.25">
      <c r="A57" s="23"/>
      <c r="B57" s="15"/>
      <c r="C57" s="11"/>
      <c r="D57" s="7" t="s">
        <v>31</v>
      </c>
      <c r="E57" s="57" t="s">
        <v>44</v>
      </c>
      <c r="F57" s="59">
        <v>40</v>
      </c>
      <c r="G57" s="59">
        <v>3.16</v>
      </c>
      <c r="H57" s="59">
        <v>0.4</v>
      </c>
      <c r="I57" s="59">
        <v>19.32</v>
      </c>
      <c r="J57" s="62">
        <v>93.52</v>
      </c>
      <c r="K57" s="42"/>
      <c r="L57" s="41">
        <v>3.48</v>
      </c>
    </row>
    <row r="58" spans="1:12" ht="15" x14ac:dyDescent="0.25">
      <c r="A58" s="23"/>
      <c r="B58" s="15"/>
      <c r="C58" s="11"/>
      <c r="D58" s="7" t="s">
        <v>32</v>
      </c>
      <c r="E58" s="57" t="s">
        <v>45</v>
      </c>
      <c r="F58" s="59">
        <v>16</v>
      </c>
      <c r="G58" s="58">
        <v>1.25</v>
      </c>
      <c r="H58" s="58">
        <v>0.19</v>
      </c>
      <c r="I58" s="58">
        <v>7.44</v>
      </c>
      <c r="J58" s="58">
        <v>33.92</v>
      </c>
      <c r="K58" s="42"/>
      <c r="L58" s="41">
        <v>1.39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498.15300000000002</v>
      </c>
      <c r="G61" s="19">
        <f t="shared" ref="G61" si="22">SUM(G52:G60)</f>
        <v>35.057000000000002</v>
      </c>
      <c r="H61" s="19">
        <f t="shared" ref="H61" si="23">SUM(H52:H60)</f>
        <v>38.738999999999997</v>
      </c>
      <c r="I61" s="19">
        <f t="shared" ref="I61" si="24">SUM(I52:I60)</f>
        <v>179.12</v>
      </c>
      <c r="J61" s="19">
        <f t="shared" ref="J61:L61" si="25">SUM(J52:J60)</f>
        <v>996.92</v>
      </c>
      <c r="K61" s="25"/>
      <c r="L61" s="19">
        <f t="shared" si="25"/>
        <v>121.80000000000001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91" t="s">
        <v>4</v>
      </c>
      <c r="D62" s="92"/>
      <c r="E62" s="31"/>
      <c r="F62" s="32">
        <f>F51+F61</f>
        <v>828.15300000000002</v>
      </c>
      <c r="G62" s="32">
        <f t="shared" ref="G62" si="26">G51+G61</f>
        <v>56.197000000000003</v>
      </c>
      <c r="H62" s="32">
        <f t="shared" ref="H62" si="27">H51+H61</f>
        <v>60.069000000000003</v>
      </c>
      <c r="I62" s="32">
        <f t="shared" ref="I62" si="28">I51+I61</f>
        <v>246.28</v>
      </c>
      <c r="J62" s="32">
        <f t="shared" ref="J62:L62" si="29">J51+J61</f>
        <v>1543.21</v>
      </c>
      <c r="K62" s="32"/>
      <c r="L62" s="32">
        <f t="shared" si="29"/>
        <v>216.09000000000003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7" t="s">
        <v>148</v>
      </c>
      <c r="F63" s="78">
        <v>180</v>
      </c>
      <c r="G63" s="82">
        <v>21.87</v>
      </c>
      <c r="H63" s="82">
        <v>20.73</v>
      </c>
      <c r="I63" s="82">
        <v>68.7</v>
      </c>
      <c r="J63" s="82">
        <v>549</v>
      </c>
      <c r="K63" s="55" t="s">
        <v>149</v>
      </c>
      <c r="L63" s="39">
        <v>71.2</v>
      </c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52" t="s">
        <v>85</v>
      </c>
      <c r="F65" s="51">
        <v>200</v>
      </c>
      <c r="G65" s="51">
        <f>3.6+2.8</f>
        <v>6.4</v>
      </c>
      <c r="H65" s="51">
        <f>2.67+0.13</f>
        <v>2.8</v>
      </c>
      <c r="I65" s="51">
        <f>29.2</f>
        <v>29.2</v>
      </c>
      <c r="J65" s="51">
        <v>155.19999999999999</v>
      </c>
      <c r="K65" s="55" t="s">
        <v>86</v>
      </c>
      <c r="L65" s="41">
        <v>13.5</v>
      </c>
    </row>
    <row r="66" spans="1:12" ht="15" x14ac:dyDescent="0.25">
      <c r="A66" s="23"/>
      <c r="B66" s="15"/>
      <c r="C66" s="11"/>
      <c r="D66" s="7" t="s">
        <v>23</v>
      </c>
      <c r="E66" s="57" t="s">
        <v>44</v>
      </c>
      <c r="F66" s="58">
        <v>30</v>
      </c>
      <c r="G66" s="58">
        <v>2.31</v>
      </c>
      <c r="H66" s="58">
        <v>0.28999999999999998</v>
      </c>
      <c r="I66" s="58">
        <v>14.37</v>
      </c>
      <c r="J66" s="58">
        <v>70.8</v>
      </c>
      <c r="K66" s="42"/>
      <c r="L66" s="41">
        <v>2.62</v>
      </c>
    </row>
    <row r="67" spans="1:12" ht="15" x14ac:dyDescent="0.25">
      <c r="A67" s="23"/>
      <c r="B67" s="15"/>
      <c r="C67" s="11"/>
      <c r="D67" s="7" t="s">
        <v>24</v>
      </c>
      <c r="E67" s="77" t="s">
        <v>66</v>
      </c>
      <c r="F67" s="78">
        <v>200</v>
      </c>
      <c r="G67" s="79">
        <v>0.8</v>
      </c>
      <c r="H67" s="79">
        <v>0.8</v>
      </c>
      <c r="I67" s="79">
        <v>19.600000000000001</v>
      </c>
      <c r="J67" s="79">
        <v>88.8</v>
      </c>
      <c r="K67" s="42" t="s">
        <v>100</v>
      </c>
      <c r="L67" s="41">
        <v>26.52</v>
      </c>
    </row>
    <row r="68" spans="1:12" ht="15" x14ac:dyDescent="0.25">
      <c r="A68" s="23"/>
      <c r="B68" s="15"/>
      <c r="C68" s="11"/>
      <c r="D68" s="6"/>
      <c r="E68" s="77"/>
      <c r="F68" s="78"/>
      <c r="G68" s="79"/>
      <c r="H68" s="79"/>
      <c r="I68" s="79"/>
      <c r="J68" s="79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31.380000000000003</v>
      </c>
      <c r="H70" s="19">
        <f t="shared" ref="H70" si="31">SUM(H63:H69)</f>
        <v>24.62</v>
      </c>
      <c r="I70" s="19">
        <f t="shared" ref="I70" si="32">SUM(I63:I69)</f>
        <v>131.87</v>
      </c>
      <c r="J70" s="19">
        <f t="shared" ref="J70:L70" si="33">SUM(J63:J69)</f>
        <v>863.8</v>
      </c>
      <c r="K70" s="25"/>
      <c r="L70" s="19">
        <f t="shared" si="33"/>
        <v>113.84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75" t="s">
        <v>117</v>
      </c>
      <c r="F71" s="51">
        <v>60</v>
      </c>
      <c r="G71" s="51">
        <v>0.6</v>
      </c>
      <c r="H71" s="51">
        <v>4.2</v>
      </c>
      <c r="I71" s="51">
        <v>4.2</v>
      </c>
      <c r="J71" s="51">
        <v>58.2</v>
      </c>
      <c r="K71" s="42"/>
      <c r="L71" s="41">
        <v>16.3</v>
      </c>
    </row>
    <row r="72" spans="1:12" ht="15" x14ac:dyDescent="0.25">
      <c r="A72" s="23"/>
      <c r="B72" s="15"/>
      <c r="C72" s="11"/>
      <c r="D72" s="7" t="s">
        <v>27</v>
      </c>
      <c r="E72" s="74" t="s">
        <v>118</v>
      </c>
      <c r="F72" s="51" t="s">
        <v>68</v>
      </c>
      <c r="G72" s="51">
        <v>5.7889999999999997</v>
      </c>
      <c r="H72" s="51">
        <v>8.7289999999999992</v>
      </c>
      <c r="I72" s="51">
        <v>9.2609999999999992</v>
      </c>
      <c r="J72" s="51">
        <v>138.755</v>
      </c>
      <c r="K72" s="55" t="s">
        <v>121</v>
      </c>
      <c r="L72" s="41">
        <v>23.71</v>
      </c>
    </row>
    <row r="73" spans="1:12" ht="15" x14ac:dyDescent="0.25">
      <c r="A73" s="23"/>
      <c r="B73" s="15"/>
      <c r="C73" s="11"/>
      <c r="D73" s="7" t="s">
        <v>28</v>
      </c>
      <c r="E73" s="49" t="s">
        <v>119</v>
      </c>
      <c r="F73" s="50">
        <v>90</v>
      </c>
      <c r="G73" s="56">
        <v>13.47</v>
      </c>
      <c r="H73" s="56">
        <v>12.95</v>
      </c>
      <c r="I73" s="56">
        <v>12.58</v>
      </c>
      <c r="J73" s="56">
        <v>221</v>
      </c>
      <c r="K73" s="55" t="s">
        <v>122</v>
      </c>
      <c r="L73" s="41">
        <v>48.91</v>
      </c>
    </row>
    <row r="74" spans="1:12" ht="15" x14ac:dyDescent="0.25">
      <c r="A74" s="23"/>
      <c r="B74" s="15"/>
      <c r="C74" s="11"/>
      <c r="D74" s="7" t="s">
        <v>29</v>
      </c>
      <c r="E74" s="52" t="s">
        <v>120</v>
      </c>
      <c r="F74" s="51">
        <v>150</v>
      </c>
      <c r="G74" s="56">
        <v>5.45</v>
      </c>
      <c r="H74" s="56">
        <v>5.78</v>
      </c>
      <c r="I74" s="56">
        <v>30.45</v>
      </c>
      <c r="J74" s="56">
        <v>195.7</v>
      </c>
      <c r="K74" s="55" t="s">
        <v>123</v>
      </c>
      <c r="L74" s="41">
        <v>9.67</v>
      </c>
    </row>
    <row r="75" spans="1:12" ht="15" x14ac:dyDescent="0.25">
      <c r="A75" s="23"/>
      <c r="B75" s="15"/>
      <c r="C75" s="11"/>
      <c r="D75" s="7" t="s">
        <v>30</v>
      </c>
      <c r="E75" s="57" t="s">
        <v>133</v>
      </c>
      <c r="F75" s="78">
        <v>200</v>
      </c>
      <c r="G75" s="78">
        <v>0.23</v>
      </c>
      <c r="H75" s="78" t="s">
        <v>93</v>
      </c>
      <c r="I75" s="78">
        <v>29.41</v>
      </c>
      <c r="J75" s="78">
        <v>118.5</v>
      </c>
      <c r="K75" s="42" t="s">
        <v>97</v>
      </c>
      <c r="L75" s="41">
        <v>6.71</v>
      </c>
    </row>
    <row r="76" spans="1:12" ht="15" x14ac:dyDescent="0.25">
      <c r="A76" s="23"/>
      <c r="B76" s="15"/>
      <c r="C76" s="11"/>
      <c r="D76" s="7" t="s">
        <v>31</v>
      </c>
      <c r="E76" s="57" t="s">
        <v>44</v>
      </c>
      <c r="F76" s="59">
        <v>40</v>
      </c>
      <c r="G76" s="59">
        <v>3.16</v>
      </c>
      <c r="H76" s="59">
        <v>0.4</v>
      </c>
      <c r="I76" s="59">
        <v>19.32</v>
      </c>
      <c r="J76" s="62">
        <v>93.52</v>
      </c>
      <c r="K76" s="42"/>
      <c r="L76" s="41">
        <v>3.48</v>
      </c>
    </row>
    <row r="77" spans="1:12" ht="15" x14ac:dyDescent="0.25">
      <c r="A77" s="23"/>
      <c r="B77" s="15"/>
      <c r="C77" s="11"/>
      <c r="D77" s="7" t="s">
        <v>32</v>
      </c>
      <c r="E77" s="57" t="s">
        <v>45</v>
      </c>
      <c r="F77" s="59">
        <v>16</v>
      </c>
      <c r="G77" s="58">
        <v>1.25</v>
      </c>
      <c r="H77" s="58">
        <v>0.19</v>
      </c>
      <c r="I77" s="58">
        <v>7.44</v>
      </c>
      <c r="J77" s="58">
        <v>33.92</v>
      </c>
      <c r="K77" s="42"/>
      <c r="L77" s="41">
        <v>1.39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556</v>
      </c>
      <c r="G80" s="19">
        <f t="shared" ref="G80" si="34">SUM(G71:G79)</f>
        <v>29.949000000000002</v>
      </c>
      <c r="H80" s="19">
        <f t="shared" ref="H80" si="35">SUM(H71:H79)</f>
        <v>32.248999999999995</v>
      </c>
      <c r="I80" s="19">
        <f t="shared" ref="I80" si="36">SUM(I71:I79)</f>
        <v>112.661</v>
      </c>
      <c r="J80" s="19">
        <f t="shared" ref="J80:L80" si="37">SUM(J71:J79)</f>
        <v>859.59499999999991</v>
      </c>
      <c r="K80" s="25"/>
      <c r="L80" s="19">
        <f t="shared" si="37"/>
        <v>110.17</v>
      </c>
    </row>
    <row r="81" spans="1:12" ht="15.75" customHeight="1" x14ac:dyDescent="0.2">
      <c r="A81" s="29">
        <f>A63</f>
        <v>1</v>
      </c>
      <c r="B81" s="30">
        <f>B63</f>
        <v>4</v>
      </c>
      <c r="C81" s="91" t="s">
        <v>4</v>
      </c>
      <c r="D81" s="92"/>
      <c r="E81" s="31"/>
      <c r="F81" s="32">
        <f>F70+F80</f>
        <v>1166</v>
      </c>
      <c r="G81" s="32">
        <f t="shared" ref="G81" si="38">G70+G80</f>
        <v>61.329000000000008</v>
      </c>
      <c r="H81" s="32">
        <f t="shared" ref="H81" si="39">H70+H80</f>
        <v>56.869</v>
      </c>
      <c r="I81" s="32">
        <f t="shared" ref="I81" si="40">I70+I80</f>
        <v>244.53100000000001</v>
      </c>
      <c r="J81" s="32">
        <f t="shared" ref="J81:L81" si="41">J70+J80</f>
        <v>1723.395</v>
      </c>
      <c r="K81" s="32"/>
      <c r="L81" s="32">
        <f t="shared" si="41"/>
        <v>224.01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98</v>
      </c>
      <c r="F82" s="50">
        <v>150</v>
      </c>
      <c r="G82" s="51">
        <v>10.039999999999999</v>
      </c>
      <c r="H82" s="51">
        <v>11.94</v>
      </c>
      <c r="I82" s="51">
        <v>12.34</v>
      </c>
      <c r="J82" s="51">
        <v>197.81</v>
      </c>
      <c r="K82" s="55" t="s">
        <v>99</v>
      </c>
      <c r="L82" s="39">
        <v>55.17</v>
      </c>
    </row>
    <row r="83" spans="1:12" ht="15" x14ac:dyDescent="0.25">
      <c r="A83" s="23"/>
      <c r="B83" s="15"/>
      <c r="C83" s="11"/>
      <c r="D83" s="6"/>
      <c r="E83" s="73"/>
      <c r="F83" s="73"/>
      <c r="G83" s="73"/>
      <c r="H83" s="73"/>
      <c r="I83" s="73"/>
      <c r="J83" s="73"/>
      <c r="K83" s="73"/>
      <c r="L83" s="41"/>
    </row>
    <row r="84" spans="1:12" ht="15" x14ac:dyDescent="0.25">
      <c r="A84" s="23"/>
      <c r="B84" s="15"/>
      <c r="C84" s="11"/>
      <c r="D84" s="7" t="s">
        <v>22</v>
      </c>
      <c r="E84" s="77" t="s">
        <v>150</v>
      </c>
      <c r="F84" s="78">
        <v>200</v>
      </c>
      <c r="G84" s="79">
        <v>0.2</v>
      </c>
      <c r="H84" s="79">
        <v>0</v>
      </c>
      <c r="I84" s="79">
        <v>46.5</v>
      </c>
      <c r="J84" s="79">
        <v>187.4</v>
      </c>
      <c r="K84" s="55" t="s">
        <v>151</v>
      </c>
      <c r="L84" s="41">
        <v>5.9</v>
      </c>
    </row>
    <row r="85" spans="1:12" ht="15" x14ac:dyDescent="0.25">
      <c r="A85" s="23"/>
      <c r="B85" s="15"/>
      <c r="C85" s="11"/>
      <c r="D85" s="7" t="s">
        <v>23</v>
      </c>
      <c r="E85" s="57" t="s">
        <v>44</v>
      </c>
      <c r="F85" s="58">
        <v>30</v>
      </c>
      <c r="G85" s="58">
        <v>2.31</v>
      </c>
      <c r="H85" s="58">
        <v>0.28999999999999998</v>
      </c>
      <c r="I85" s="58">
        <v>14.37</v>
      </c>
      <c r="J85" s="58">
        <v>70.8</v>
      </c>
      <c r="K85" s="59"/>
      <c r="L85" s="41">
        <v>2.62</v>
      </c>
    </row>
    <row r="86" spans="1:12" ht="15" x14ac:dyDescent="0.25">
      <c r="A86" s="23"/>
      <c r="B86" s="15"/>
      <c r="C86" s="11"/>
      <c r="D86" s="7" t="s">
        <v>24</v>
      </c>
      <c r="E86" s="52"/>
      <c r="F86" s="51"/>
      <c r="G86" s="56"/>
      <c r="H86" s="56"/>
      <c r="I86" s="56"/>
      <c r="J86" s="56"/>
      <c r="K86" s="55"/>
      <c r="L86" s="41"/>
    </row>
    <row r="87" spans="1:12" ht="15" x14ac:dyDescent="0.25">
      <c r="A87" s="23"/>
      <c r="B87" s="15"/>
      <c r="C87" s="11"/>
      <c r="D87" s="6"/>
      <c r="E87" s="77" t="s">
        <v>59</v>
      </c>
      <c r="F87" s="78">
        <v>60</v>
      </c>
      <c r="G87" s="79">
        <v>0.65</v>
      </c>
      <c r="H87" s="79">
        <v>3.62</v>
      </c>
      <c r="I87" s="79">
        <v>2.06</v>
      </c>
      <c r="J87" s="79">
        <v>43.68</v>
      </c>
      <c r="K87" s="55" t="s">
        <v>152</v>
      </c>
      <c r="L87" s="41">
        <v>28.08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440</v>
      </c>
      <c r="G89" s="19">
        <f t="shared" ref="G89" si="42">SUM(G82:G88)</f>
        <v>13.2</v>
      </c>
      <c r="H89" s="19">
        <f t="shared" ref="H89" si="43">SUM(H82:H88)</f>
        <v>15.849999999999998</v>
      </c>
      <c r="I89" s="19">
        <f t="shared" ref="I89" si="44">SUM(I82:I88)</f>
        <v>75.27000000000001</v>
      </c>
      <c r="J89" s="19">
        <f t="shared" ref="J89:L89" si="45">SUM(J82:J88)</f>
        <v>499.69000000000005</v>
      </c>
      <c r="K89" s="25"/>
      <c r="L89" s="19">
        <f t="shared" si="45"/>
        <v>91.77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83" t="s">
        <v>153</v>
      </c>
      <c r="F90" s="78">
        <v>60</v>
      </c>
      <c r="G90" s="79">
        <v>1.23</v>
      </c>
      <c r="H90" s="79">
        <v>1.74</v>
      </c>
      <c r="I90" s="79">
        <v>5.87</v>
      </c>
      <c r="J90" s="79">
        <v>44.16</v>
      </c>
      <c r="K90" s="52" t="s">
        <v>154</v>
      </c>
      <c r="L90" s="41">
        <v>28.57</v>
      </c>
    </row>
    <row r="91" spans="1:12" ht="15" x14ac:dyDescent="0.25">
      <c r="A91" s="23"/>
      <c r="B91" s="15"/>
      <c r="C91" s="11"/>
      <c r="D91" s="7" t="s">
        <v>27</v>
      </c>
      <c r="E91" s="52" t="s">
        <v>124</v>
      </c>
      <c r="F91" s="51" t="s">
        <v>50</v>
      </c>
      <c r="G91" s="51">
        <f>2.68+3.25</f>
        <v>5.93</v>
      </c>
      <c r="H91" s="51">
        <f>2.83+1.99</f>
        <v>4.82</v>
      </c>
      <c r="I91" s="51">
        <v>17.45</v>
      </c>
      <c r="J91" s="51">
        <f>118.25</f>
        <v>118.25</v>
      </c>
      <c r="K91" s="69" t="s">
        <v>126</v>
      </c>
      <c r="L91" s="41">
        <v>21.1</v>
      </c>
    </row>
    <row r="92" spans="1:12" ht="15" x14ac:dyDescent="0.25">
      <c r="A92" s="23"/>
      <c r="B92" s="15"/>
      <c r="C92" s="11"/>
      <c r="D92" s="7" t="s">
        <v>28</v>
      </c>
      <c r="E92" s="52" t="s">
        <v>60</v>
      </c>
      <c r="F92" s="51" t="s">
        <v>53</v>
      </c>
      <c r="G92" s="51">
        <v>2.72</v>
      </c>
      <c r="H92" s="51">
        <v>8.76</v>
      </c>
      <c r="I92" s="51">
        <v>3.81</v>
      </c>
      <c r="J92" s="51">
        <v>159</v>
      </c>
      <c r="K92" s="55" t="s">
        <v>62</v>
      </c>
      <c r="L92" s="41">
        <v>41.32</v>
      </c>
    </row>
    <row r="93" spans="1:12" ht="15" x14ac:dyDescent="0.25">
      <c r="A93" s="23"/>
      <c r="B93" s="15"/>
      <c r="C93" s="11"/>
      <c r="D93" s="7" t="s">
        <v>29</v>
      </c>
      <c r="E93" s="52" t="s">
        <v>79</v>
      </c>
      <c r="F93" s="51">
        <v>150</v>
      </c>
      <c r="G93" s="51">
        <v>3.06</v>
      </c>
      <c r="H93" s="51">
        <v>4.8</v>
      </c>
      <c r="I93" s="51">
        <v>20.440000000000001</v>
      </c>
      <c r="J93" s="51">
        <v>137.25</v>
      </c>
      <c r="K93" s="55" t="s">
        <v>81</v>
      </c>
      <c r="L93" s="41">
        <v>18.46</v>
      </c>
    </row>
    <row r="94" spans="1:12" ht="15" x14ac:dyDescent="0.25">
      <c r="A94" s="23"/>
      <c r="B94" s="15"/>
      <c r="C94" s="11"/>
      <c r="D94" s="7" t="s">
        <v>30</v>
      </c>
      <c r="E94" s="52" t="s">
        <v>125</v>
      </c>
      <c r="F94" s="53">
        <v>200</v>
      </c>
      <c r="G94" s="51">
        <v>0.2</v>
      </c>
      <c r="H94" s="51">
        <v>0.8</v>
      </c>
      <c r="I94" s="51">
        <v>18.899999999999999</v>
      </c>
      <c r="J94" s="54">
        <v>84.1</v>
      </c>
      <c r="K94" s="69" t="s">
        <v>75</v>
      </c>
      <c r="L94" s="41">
        <v>8.1199999999999992</v>
      </c>
    </row>
    <row r="95" spans="1:12" ht="15" x14ac:dyDescent="0.25">
      <c r="A95" s="23"/>
      <c r="B95" s="15"/>
      <c r="C95" s="11"/>
      <c r="D95" s="7" t="s">
        <v>31</v>
      </c>
      <c r="E95" s="57" t="s">
        <v>44</v>
      </c>
      <c r="F95" s="59">
        <v>40</v>
      </c>
      <c r="G95" s="59">
        <v>3.16</v>
      </c>
      <c r="H95" s="59">
        <v>0.4</v>
      </c>
      <c r="I95" s="59">
        <v>19.32</v>
      </c>
      <c r="J95" s="62">
        <v>93.52</v>
      </c>
      <c r="K95" s="42"/>
      <c r="L95" s="41">
        <v>3.48</v>
      </c>
    </row>
    <row r="96" spans="1:12" ht="15" x14ac:dyDescent="0.25">
      <c r="A96" s="23"/>
      <c r="B96" s="15"/>
      <c r="C96" s="11"/>
      <c r="D96" s="7" t="s">
        <v>32</v>
      </c>
      <c r="E96" s="57" t="s">
        <v>45</v>
      </c>
      <c r="F96" s="59">
        <v>16</v>
      </c>
      <c r="G96" s="58">
        <v>1.25</v>
      </c>
      <c r="H96" s="58">
        <v>0.19</v>
      </c>
      <c r="I96" s="58">
        <v>7.44</v>
      </c>
      <c r="J96" s="58">
        <v>33.92</v>
      </c>
      <c r="K96" s="42"/>
      <c r="L96" s="41">
        <v>1.39</v>
      </c>
    </row>
    <row r="97" spans="1:12" ht="15" x14ac:dyDescent="0.25">
      <c r="A97" s="23"/>
      <c r="B97" s="15"/>
      <c r="C97" s="11"/>
      <c r="D97" s="6"/>
      <c r="E97" s="40" t="s">
        <v>160</v>
      </c>
      <c r="F97" s="41">
        <v>85</v>
      </c>
      <c r="G97" s="41">
        <v>3.57</v>
      </c>
      <c r="H97" s="41">
        <v>28.9</v>
      </c>
      <c r="I97" s="41">
        <v>49.3</v>
      </c>
      <c r="J97" s="41">
        <v>471.75</v>
      </c>
      <c r="K97" s="42" t="s">
        <v>100</v>
      </c>
      <c r="L97" s="41">
        <v>109</v>
      </c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551</v>
      </c>
      <c r="G99" s="19">
        <f t="shared" ref="G99" si="46">SUM(G90:G98)</f>
        <v>21.12</v>
      </c>
      <c r="H99" s="19">
        <f t="shared" ref="H99" si="47">SUM(H90:H98)</f>
        <v>50.41</v>
      </c>
      <c r="I99" s="19">
        <f t="shared" ref="I99" si="48">SUM(I90:I98)</f>
        <v>142.52999999999997</v>
      </c>
      <c r="J99" s="19">
        <f t="shared" ref="J99:L99" si="49">SUM(J90:J98)</f>
        <v>1141.9499999999998</v>
      </c>
      <c r="K99" s="25"/>
      <c r="L99" s="19">
        <f t="shared" si="49"/>
        <v>231.44000000000003</v>
      </c>
    </row>
    <row r="100" spans="1:12" ht="15.75" customHeight="1" x14ac:dyDescent="0.2">
      <c r="A100" s="29">
        <f>A82</f>
        <v>1</v>
      </c>
      <c r="B100" s="30">
        <f>B82</f>
        <v>5</v>
      </c>
      <c r="C100" s="91" t="s">
        <v>4</v>
      </c>
      <c r="D100" s="92"/>
      <c r="E100" s="31"/>
      <c r="F100" s="32">
        <f>F89+F99</f>
        <v>991</v>
      </c>
      <c r="G100" s="32">
        <f t="shared" ref="G100" si="50">G89+G99</f>
        <v>34.32</v>
      </c>
      <c r="H100" s="32">
        <f t="shared" ref="H100" si="51">H89+H99</f>
        <v>66.259999999999991</v>
      </c>
      <c r="I100" s="32">
        <f t="shared" ref="I100" si="52">I89+I99</f>
        <v>217.79999999999998</v>
      </c>
      <c r="J100" s="32">
        <f t="shared" ref="J100:L100" si="53">J89+J99</f>
        <v>1641.6399999999999</v>
      </c>
      <c r="K100" s="32"/>
      <c r="L100" s="32">
        <f t="shared" si="53"/>
        <v>323.21000000000004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83" t="s">
        <v>109</v>
      </c>
      <c r="F101" s="58">
        <v>205</v>
      </c>
      <c r="G101" s="79">
        <v>27.058</v>
      </c>
      <c r="H101" s="79">
        <v>35.74</v>
      </c>
      <c r="I101" s="79">
        <v>4.2030000000000003</v>
      </c>
      <c r="J101" s="79">
        <v>446.70400000000001</v>
      </c>
      <c r="K101" s="84" t="s">
        <v>110</v>
      </c>
      <c r="L101" s="39">
        <v>59.4</v>
      </c>
    </row>
    <row r="102" spans="1:12" ht="15" x14ac:dyDescent="0.25">
      <c r="A102" s="23"/>
      <c r="B102" s="15"/>
      <c r="C102" s="11"/>
      <c r="D102" s="6"/>
      <c r="E102" s="73"/>
      <c r="F102" s="73"/>
      <c r="G102" s="73"/>
      <c r="H102" s="73"/>
      <c r="I102" s="73"/>
      <c r="J102" s="73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2" t="s">
        <v>41</v>
      </c>
      <c r="F103" s="53">
        <v>200</v>
      </c>
      <c r="G103" s="51">
        <v>5.3680000000000003</v>
      </c>
      <c r="H103" s="51">
        <v>3.22</v>
      </c>
      <c r="I103" s="51">
        <v>21.276</v>
      </c>
      <c r="J103" s="54">
        <v>135.55600000000001</v>
      </c>
      <c r="K103" s="55" t="s">
        <v>42</v>
      </c>
      <c r="L103" s="41">
        <v>12.58</v>
      </c>
    </row>
    <row r="104" spans="1:12" ht="15" x14ac:dyDescent="0.25">
      <c r="A104" s="23"/>
      <c r="B104" s="15"/>
      <c r="C104" s="11"/>
      <c r="D104" s="7" t="s">
        <v>23</v>
      </c>
      <c r="E104" s="57" t="s">
        <v>44</v>
      </c>
      <c r="F104" s="58">
        <v>30</v>
      </c>
      <c r="G104" s="58">
        <v>2.31</v>
      </c>
      <c r="H104" s="58">
        <v>0.28999999999999998</v>
      </c>
      <c r="I104" s="58">
        <v>14.37</v>
      </c>
      <c r="J104" s="58">
        <v>70.8</v>
      </c>
      <c r="K104" s="42"/>
      <c r="L104" s="41">
        <v>2.62</v>
      </c>
    </row>
    <row r="105" spans="1:12" ht="15" x14ac:dyDescent="0.25">
      <c r="A105" s="23"/>
      <c r="B105" s="15"/>
      <c r="C105" s="11"/>
      <c r="D105" s="7" t="s">
        <v>24</v>
      </c>
      <c r="E105" s="77" t="s">
        <v>66</v>
      </c>
      <c r="F105" s="78">
        <v>200</v>
      </c>
      <c r="G105" s="79">
        <v>0.8</v>
      </c>
      <c r="H105" s="79">
        <v>0.8</v>
      </c>
      <c r="I105" s="79">
        <v>19.600000000000001</v>
      </c>
      <c r="J105" s="79">
        <v>88.8</v>
      </c>
      <c r="K105" s="42" t="s">
        <v>100</v>
      </c>
      <c r="L105" s="41">
        <v>23.04</v>
      </c>
    </row>
    <row r="106" spans="1:12" ht="15" x14ac:dyDescent="0.25">
      <c r="A106" s="23"/>
      <c r="B106" s="15"/>
      <c r="C106" s="11"/>
      <c r="D106" s="6"/>
      <c r="E106" s="77" t="s">
        <v>47</v>
      </c>
      <c r="F106" s="78">
        <v>60</v>
      </c>
      <c r="G106" s="79">
        <v>1.827</v>
      </c>
      <c r="H106" s="79">
        <v>2.1720000000000002</v>
      </c>
      <c r="I106" s="79">
        <v>3.1440000000000001</v>
      </c>
      <c r="J106" s="79">
        <v>39.43</v>
      </c>
      <c r="K106" s="42" t="s">
        <v>154</v>
      </c>
      <c r="L106" s="41">
        <v>28.08</v>
      </c>
    </row>
    <row r="107" spans="1:12" ht="15" x14ac:dyDescent="0.25">
      <c r="A107" s="23"/>
      <c r="B107" s="15"/>
      <c r="C107" s="11"/>
      <c r="D107" s="6"/>
      <c r="E107" s="77"/>
      <c r="F107" s="78"/>
      <c r="G107" s="79"/>
      <c r="H107" s="79"/>
      <c r="I107" s="79"/>
      <c r="J107" s="79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695</v>
      </c>
      <c r="G108" s="19">
        <f>SUM(G101:G107)</f>
        <v>37.363</v>
      </c>
      <c r="H108" s="19">
        <f>SUM(H101:H107)</f>
        <v>42.221999999999994</v>
      </c>
      <c r="I108" s="19">
        <f>SUM(I101:I107)</f>
        <v>62.592999999999996</v>
      </c>
      <c r="J108" s="19">
        <f>SUM(J101:J107)</f>
        <v>781.28999999999985</v>
      </c>
      <c r="K108" s="25"/>
      <c r="L108" s="19">
        <f t="shared" ref="L108" si="54">SUM(L101:L107)</f>
        <v>125.72000000000001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77" t="s">
        <v>155</v>
      </c>
      <c r="F109" s="80">
        <v>50</v>
      </c>
      <c r="G109" s="79">
        <v>3.8</v>
      </c>
      <c r="H109" s="79">
        <v>4.9000000000000004</v>
      </c>
      <c r="I109" s="79">
        <v>37.200000000000003</v>
      </c>
      <c r="J109" s="85">
        <v>208.5</v>
      </c>
      <c r="K109" s="55" t="s">
        <v>100</v>
      </c>
      <c r="L109" s="41">
        <v>34.56</v>
      </c>
    </row>
    <row r="110" spans="1:12" ht="15" x14ac:dyDescent="0.25">
      <c r="A110" s="23"/>
      <c r="B110" s="15"/>
      <c r="C110" s="11"/>
      <c r="D110" s="7" t="s">
        <v>27</v>
      </c>
      <c r="E110" s="76" t="s">
        <v>89</v>
      </c>
      <c r="F110" s="71" t="s">
        <v>50</v>
      </c>
      <c r="G110" s="71">
        <v>6.21</v>
      </c>
      <c r="H110" s="71">
        <v>5.94</v>
      </c>
      <c r="I110" s="71">
        <v>13.4</v>
      </c>
      <c r="J110" s="71">
        <v>131.96</v>
      </c>
      <c r="K110" s="72" t="s">
        <v>94</v>
      </c>
      <c r="L110" s="41">
        <v>25.42</v>
      </c>
    </row>
    <row r="111" spans="1:12" ht="15" x14ac:dyDescent="0.25">
      <c r="A111" s="23"/>
      <c r="B111" s="15"/>
      <c r="C111" s="11"/>
      <c r="D111" s="7" t="s">
        <v>28</v>
      </c>
      <c r="E111" s="57" t="s">
        <v>156</v>
      </c>
      <c r="F111" s="78">
        <v>90</v>
      </c>
      <c r="G111" s="79">
        <v>11.737</v>
      </c>
      <c r="H111" s="79">
        <v>19.695</v>
      </c>
      <c r="I111" s="79">
        <v>7.8550000000000004</v>
      </c>
      <c r="J111" s="79">
        <v>255.62299999999999</v>
      </c>
      <c r="K111" s="55" t="s">
        <v>157</v>
      </c>
      <c r="L111" s="41">
        <v>49.1</v>
      </c>
    </row>
    <row r="112" spans="1:12" ht="15" x14ac:dyDescent="0.25">
      <c r="A112" s="23"/>
      <c r="B112" s="15"/>
      <c r="C112" s="11"/>
      <c r="D112" s="7" t="s">
        <v>29</v>
      </c>
      <c r="E112" s="52" t="s">
        <v>128</v>
      </c>
      <c r="F112" s="51">
        <v>150</v>
      </c>
      <c r="G112" s="51">
        <v>3.64</v>
      </c>
      <c r="H112" s="51">
        <v>4.3</v>
      </c>
      <c r="I112" s="51">
        <v>36.67</v>
      </c>
      <c r="J112" s="51">
        <v>199.95</v>
      </c>
      <c r="K112" s="55" t="s">
        <v>130</v>
      </c>
      <c r="L112" s="41">
        <v>13.15</v>
      </c>
    </row>
    <row r="113" spans="1:12" ht="15" x14ac:dyDescent="0.25">
      <c r="A113" s="23"/>
      <c r="B113" s="15"/>
      <c r="C113" s="11"/>
      <c r="D113" s="7" t="s">
        <v>30</v>
      </c>
      <c r="E113" s="52" t="s">
        <v>64</v>
      </c>
      <c r="F113" s="53">
        <v>200</v>
      </c>
      <c r="G113" s="51">
        <v>0</v>
      </c>
      <c r="H113" s="51">
        <v>0</v>
      </c>
      <c r="I113" s="51">
        <v>19</v>
      </c>
      <c r="J113" s="54">
        <v>80</v>
      </c>
      <c r="K113" s="55" t="s">
        <v>65</v>
      </c>
      <c r="L113" s="41">
        <v>11.34</v>
      </c>
    </row>
    <row r="114" spans="1:12" ht="15" x14ac:dyDescent="0.25">
      <c r="A114" s="23"/>
      <c r="B114" s="15"/>
      <c r="C114" s="11"/>
      <c r="D114" s="7" t="s">
        <v>31</v>
      </c>
      <c r="E114" s="57" t="s">
        <v>44</v>
      </c>
      <c r="F114" s="59">
        <v>40</v>
      </c>
      <c r="G114" s="59">
        <v>3.16</v>
      </c>
      <c r="H114" s="59">
        <v>0.4</v>
      </c>
      <c r="I114" s="59">
        <v>19.32</v>
      </c>
      <c r="J114" s="62">
        <v>93.52</v>
      </c>
      <c r="K114" s="42"/>
      <c r="L114" s="41">
        <v>3.48</v>
      </c>
    </row>
    <row r="115" spans="1:12" ht="15" x14ac:dyDescent="0.25">
      <c r="A115" s="23"/>
      <c r="B115" s="15"/>
      <c r="C115" s="11"/>
      <c r="D115" s="7" t="s">
        <v>32</v>
      </c>
      <c r="E115" s="57" t="s">
        <v>45</v>
      </c>
      <c r="F115" s="59">
        <v>16</v>
      </c>
      <c r="G115" s="58">
        <v>1.25</v>
      </c>
      <c r="H115" s="58">
        <v>0.19</v>
      </c>
      <c r="I115" s="58">
        <v>7.44</v>
      </c>
      <c r="J115" s="58">
        <v>33.92</v>
      </c>
      <c r="K115" s="42"/>
      <c r="L115" s="41">
        <v>1.39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546</v>
      </c>
      <c r="G118" s="19">
        <f t="shared" ref="G118:J118" si="55">SUM(G109:G117)</f>
        <v>29.797000000000001</v>
      </c>
      <c r="H118" s="19">
        <f t="shared" si="55"/>
        <v>35.424999999999997</v>
      </c>
      <c r="I118" s="19">
        <f t="shared" si="55"/>
        <v>140.88499999999999</v>
      </c>
      <c r="J118" s="19">
        <f t="shared" si="55"/>
        <v>1003.4730000000001</v>
      </c>
      <c r="K118" s="25"/>
      <c r="L118" s="19">
        <f t="shared" ref="L118" si="56">SUM(L109:L117)</f>
        <v>138.44</v>
      </c>
    </row>
    <row r="119" spans="1:12" ht="15" x14ac:dyDescent="0.2">
      <c r="A119" s="29">
        <f>A101</f>
        <v>2</v>
      </c>
      <c r="B119" s="30">
        <f>B101</f>
        <v>1</v>
      </c>
      <c r="C119" s="91" t="s">
        <v>4</v>
      </c>
      <c r="D119" s="92"/>
      <c r="E119" s="31"/>
      <c r="F119" s="32">
        <f>F108+F118</f>
        <v>1241</v>
      </c>
      <c r="G119" s="32">
        <f t="shared" ref="G119" si="57">G108+G118</f>
        <v>67.16</v>
      </c>
      <c r="H119" s="32">
        <f t="shared" ref="H119" si="58">H108+H118</f>
        <v>77.646999999999991</v>
      </c>
      <c r="I119" s="32">
        <f t="shared" ref="I119" si="59">I108+I118</f>
        <v>203.47799999999998</v>
      </c>
      <c r="J119" s="32">
        <f t="shared" ref="J119:L119" si="60">J108+J118</f>
        <v>1784.7629999999999</v>
      </c>
      <c r="K119" s="32"/>
      <c r="L119" s="32">
        <f t="shared" si="60"/>
        <v>264.16000000000003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3" t="s">
        <v>103</v>
      </c>
      <c r="F120" s="58">
        <v>210</v>
      </c>
      <c r="G120" s="79">
        <v>6.69</v>
      </c>
      <c r="H120" s="79">
        <v>9.83</v>
      </c>
      <c r="I120" s="79">
        <v>46.829000000000001</v>
      </c>
      <c r="J120" s="79">
        <v>302.54599999999999</v>
      </c>
      <c r="K120" s="84" t="s">
        <v>104</v>
      </c>
      <c r="L120" s="39">
        <v>23.02</v>
      </c>
    </row>
    <row r="121" spans="1:12" ht="15" x14ac:dyDescent="0.25">
      <c r="A121" s="14"/>
      <c r="B121" s="15"/>
      <c r="C121" s="11"/>
      <c r="D121" s="6"/>
      <c r="E121" s="52"/>
      <c r="F121" s="51"/>
      <c r="G121" s="51"/>
      <c r="H121" s="51"/>
      <c r="I121" s="51"/>
      <c r="J121" s="51"/>
      <c r="K121" s="55"/>
      <c r="L121" s="41"/>
    </row>
    <row r="122" spans="1:12" ht="15" x14ac:dyDescent="0.25">
      <c r="A122" s="14"/>
      <c r="B122" s="15"/>
      <c r="C122" s="11"/>
      <c r="D122" s="7" t="s">
        <v>22</v>
      </c>
      <c r="E122" s="77" t="s">
        <v>85</v>
      </c>
      <c r="F122" s="78">
        <v>200</v>
      </c>
      <c r="G122" s="78">
        <f>3.6+2.8</f>
        <v>6.4</v>
      </c>
      <c r="H122" s="78">
        <f>2.67+0.13</f>
        <v>2.8</v>
      </c>
      <c r="I122" s="78">
        <f>29.2</f>
        <v>29.2</v>
      </c>
      <c r="J122" s="78">
        <v>155.19999999999999</v>
      </c>
      <c r="K122" s="84" t="s">
        <v>86</v>
      </c>
      <c r="L122" s="41">
        <v>13.5</v>
      </c>
    </row>
    <row r="123" spans="1:12" ht="15" x14ac:dyDescent="0.25">
      <c r="A123" s="14"/>
      <c r="B123" s="15"/>
      <c r="C123" s="11"/>
      <c r="D123" s="7" t="s">
        <v>23</v>
      </c>
      <c r="E123" s="57" t="s">
        <v>44</v>
      </c>
      <c r="F123" s="58">
        <v>30</v>
      </c>
      <c r="G123" s="58">
        <v>2.31</v>
      </c>
      <c r="H123" s="58">
        <v>0.28999999999999998</v>
      </c>
      <c r="I123" s="58">
        <v>14.37</v>
      </c>
      <c r="J123" s="58">
        <v>70.8</v>
      </c>
      <c r="K123" s="42" t="s">
        <v>100</v>
      </c>
      <c r="L123" s="41">
        <v>2.62</v>
      </c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77" t="s">
        <v>43</v>
      </c>
      <c r="F125" s="78">
        <v>100</v>
      </c>
      <c r="G125" s="79">
        <v>7.7</v>
      </c>
      <c r="H125" s="79">
        <v>5</v>
      </c>
      <c r="I125" s="79">
        <v>55.9</v>
      </c>
      <c r="J125" s="79">
        <v>303</v>
      </c>
      <c r="K125" s="42" t="s">
        <v>100</v>
      </c>
      <c r="L125" s="41">
        <v>19.8</v>
      </c>
    </row>
    <row r="126" spans="1:12" ht="15" x14ac:dyDescent="0.25">
      <c r="A126" s="14"/>
      <c r="B126" s="15"/>
      <c r="C126" s="11"/>
      <c r="D126" s="6"/>
      <c r="E126" s="77" t="s">
        <v>105</v>
      </c>
      <c r="F126" s="80">
        <v>290</v>
      </c>
      <c r="G126" s="82">
        <v>8.1199999999999992</v>
      </c>
      <c r="H126" s="82">
        <v>2.8</v>
      </c>
      <c r="I126" s="82">
        <v>31.9</v>
      </c>
      <c r="J126" s="86">
        <v>211.7</v>
      </c>
      <c r="K126" s="55" t="s">
        <v>100</v>
      </c>
      <c r="L126" s="41">
        <v>50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830</v>
      </c>
      <c r="G127" s="19">
        <f t="shared" ref="G127:J127" si="61">SUM(G120:G126)</f>
        <v>31.22</v>
      </c>
      <c r="H127" s="19">
        <f t="shared" si="61"/>
        <v>20.72</v>
      </c>
      <c r="I127" s="19">
        <f t="shared" si="61"/>
        <v>178.19900000000001</v>
      </c>
      <c r="J127" s="19">
        <f t="shared" si="61"/>
        <v>1043.2459999999999</v>
      </c>
      <c r="K127" s="25"/>
      <c r="L127" s="19">
        <f t="shared" ref="L127" si="62">SUM(L120:L126)</f>
        <v>108.94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43</v>
      </c>
      <c r="F128" s="51">
        <v>100</v>
      </c>
      <c r="G128" s="56">
        <v>7.7</v>
      </c>
      <c r="H128" s="56">
        <v>5</v>
      </c>
      <c r="I128" s="56">
        <v>55.9</v>
      </c>
      <c r="J128" s="56">
        <v>303</v>
      </c>
      <c r="K128" s="55" t="s">
        <v>100</v>
      </c>
      <c r="L128" s="41">
        <v>23.04</v>
      </c>
    </row>
    <row r="129" spans="1:12" ht="15" x14ac:dyDescent="0.25">
      <c r="A129" s="14"/>
      <c r="B129" s="15"/>
      <c r="C129" s="11"/>
      <c r="D129" s="7" t="s">
        <v>27</v>
      </c>
      <c r="E129" s="52" t="s">
        <v>118</v>
      </c>
      <c r="F129" s="51" t="s">
        <v>68</v>
      </c>
      <c r="G129" s="51">
        <v>5.7889999999999997</v>
      </c>
      <c r="H129" s="51">
        <v>8.7289999999999992</v>
      </c>
      <c r="I129" s="51">
        <v>9.2609999999999992</v>
      </c>
      <c r="J129" s="51">
        <v>138.755</v>
      </c>
      <c r="K129" s="55" t="s">
        <v>121</v>
      </c>
      <c r="L129" s="41">
        <v>22.8</v>
      </c>
    </row>
    <row r="130" spans="1:12" ht="15" x14ac:dyDescent="0.25">
      <c r="A130" s="14"/>
      <c r="B130" s="15"/>
      <c r="C130" s="11"/>
      <c r="D130" s="7" t="s">
        <v>28</v>
      </c>
      <c r="E130" s="52" t="s">
        <v>131</v>
      </c>
      <c r="F130" s="51" t="s">
        <v>53</v>
      </c>
      <c r="G130" s="51">
        <v>9.75</v>
      </c>
      <c r="H130" s="51">
        <v>4.95</v>
      </c>
      <c r="I130" s="51">
        <v>3.8</v>
      </c>
      <c r="J130" s="51">
        <v>105</v>
      </c>
      <c r="K130" s="55" t="s">
        <v>132</v>
      </c>
      <c r="L130" s="41">
        <v>49.72</v>
      </c>
    </row>
    <row r="131" spans="1:12" ht="15" x14ac:dyDescent="0.25">
      <c r="A131" s="14"/>
      <c r="B131" s="15"/>
      <c r="C131" s="11"/>
      <c r="D131" s="7" t="s">
        <v>29</v>
      </c>
      <c r="E131" s="77" t="s">
        <v>61</v>
      </c>
      <c r="F131" s="78">
        <v>150</v>
      </c>
      <c r="G131" s="79">
        <v>10.14</v>
      </c>
      <c r="H131" s="79">
        <v>9.2240000000000002</v>
      </c>
      <c r="I131" s="79">
        <v>30.385000000000002</v>
      </c>
      <c r="J131" s="79">
        <v>245.11600000000001</v>
      </c>
      <c r="K131" s="55" t="s">
        <v>158</v>
      </c>
      <c r="L131" s="41">
        <v>24.36</v>
      </c>
    </row>
    <row r="132" spans="1:12" ht="15" x14ac:dyDescent="0.25">
      <c r="A132" s="14"/>
      <c r="B132" s="15"/>
      <c r="C132" s="11"/>
      <c r="D132" s="7" t="s">
        <v>30</v>
      </c>
      <c r="E132" s="52" t="s">
        <v>57</v>
      </c>
      <c r="F132" s="51">
        <v>200</v>
      </c>
      <c r="G132" s="51">
        <v>22.3</v>
      </c>
      <c r="H132" s="51">
        <v>0.06</v>
      </c>
      <c r="I132" s="51">
        <v>7.73</v>
      </c>
      <c r="J132" s="51">
        <v>120.66</v>
      </c>
      <c r="K132" s="55" t="s">
        <v>58</v>
      </c>
      <c r="L132" s="41">
        <v>7.92</v>
      </c>
    </row>
    <row r="133" spans="1:12" ht="15" x14ac:dyDescent="0.25">
      <c r="A133" s="14"/>
      <c r="B133" s="15"/>
      <c r="C133" s="11"/>
      <c r="D133" s="7" t="s">
        <v>31</v>
      </c>
      <c r="E133" s="57" t="s">
        <v>44</v>
      </c>
      <c r="F133" s="59">
        <v>40</v>
      </c>
      <c r="G133" s="59">
        <v>3.16</v>
      </c>
      <c r="H133" s="59">
        <v>0.4</v>
      </c>
      <c r="I133" s="59">
        <v>19.32</v>
      </c>
      <c r="J133" s="62">
        <v>93.52</v>
      </c>
      <c r="K133" s="42"/>
      <c r="L133" s="41">
        <v>3.48</v>
      </c>
    </row>
    <row r="134" spans="1:12" ht="15" x14ac:dyDescent="0.25">
      <c r="A134" s="14"/>
      <c r="B134" s="15"/>
      <c r="C134" s="11"/>
      <c r="D134" s="7" t="s">
        <v>32</v>
      </c>
      <c r="E134" s="57" t="s">
        <v>45</v>
      </c>
      <c r="F134" s="59">
        <v>16</v>
      </c>
      <c r="G134" s="58">
        <v>1.25</v>
      </c>
      <c r="H134" s="58">
        <v>0.19</v>
      </c>
      <c r="I134" s="58">
        <v>7.44</v>
      </c>
      <c r="J134" s="58">
        <v>33.92</v>
      </c>
      <c r="K134" s="42"/>
      <c r="L134" s="41">
        <v>1.39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506</v>
      </c>
      <c r="G137" s="19">
        <f t="shared" ref="G137:J137" si="63">SUM(G128:G136)</f>
        <v>60.088999999999999</v>
      </c>
      <c r="H137" s="19">
        <f t="shared" si="63"/>
        <v>28.552999999999997</v>
      </c>
      <c r="I137" s="19">
        <f t="shared" si="63"/>
        <v>133.83600000000001</v>
      </c>
      <c r="J137" s="19">
        <f t="shared" si="63"/>
        <v>1039.971</v>
      </c>
      <c r="K137" s="25"/>
      <c r="L137" s="19">
        <f t="shared" ref="L137" si="64">SUM(L128:L136)</f>
        <v>132.70999999999998</v>
      </c>
    </row>
    <row r="138" spans="1:12" ht="15" x14ac:dyDescent="0.2">
      <c r="A138" s="33">
        <f>A120</f>
        <v>2</v>
      </c>
      <c r="B138" s="33">
        <f>B120</f>
        <v>2</v>
      </c>
      <c r="C138" s="91" t="s">
        <v>4</v>
      </c>
      <c r="D138" s="92"/>
      <c r="E138" s="31"/>
      <c r="F138" s="32">
        <f>F127+F137</f>
        <v>1336</v>
      </c>
      <c r="G138" s="32">
        <f t="shared" ref="G138" si="65">G127+G137</f>
        <v>91.308999999999997</v>
      </c>
      <c r="H138" s="32">
        <f t="shared" ref="H138" si="66">H127+H137</f>
        <v>49.272999999999996</v>
      </c>
      <c r="I138" s="32">
        <f t="shared" ref="I138" si="67">I127+I137</f>
        <v>312.03500000000003</v>
      </c>
      <c r="J138" s="32">
        <f t="shared" ref="J138:L138" si="68">J127+J137</f>
        <v>2083.2169999999996</v>
      </c>
      <c r="K138" s="32"/>
      <c r="L138" s="32">
        <f t="shared" si="68"/>
        <v>241.64999999999998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106</v>
      </c>
      <c r="F139" s="51">
        <v>90</v>
      </c>
      <c r="G139" s="51">
        <v>12.24</v>
      </c>
      <c r="H139" s="51">
        <v>17.420000000000002</v>
      </c>
      <c r="I139" s="51">
        <v>10.210000000000001</v>
      </c>
      <c r="J139" s="51">
        <v>248.81</v>
      </c>
      <c r="K139" s="55" t="s">
        <v>88</v>
      </c>
      <c r="L139" s="39">
        <v>55.71</v>
      </c>
    </row>
    <row r="140" spans="1:12" ht="15" x14ac:dyDescent="0.25">
      <c r="A140" s="23"/>
      <c r="B140" s="15"/>
      <c r="C140" s="11"/>
      <c r="D140" s="6"/>
      <c r="E140" s="52" t="s">
        <v>55</v>
      </c>
      <c r="F140" s="51">
        <v>150</v>
      </c>
      <c r="G140" s="51">
        <v>10.64</v>
      </c>
      <c r="H140" s="51">
        <v>28.19</v>
      </c>
      <c r="I140" s="51">
        <v>2.89</v>
      </c>
      <c r="J140" s="61">
        <v>309</v>
      </c>
      <c r="K140" s="55" t="s">
        <v>56</v>
      </c>
      <c r="L140" s="41">
        <v>15.06</v>
      </c>
    </row>
    <row r="141" spans="1:12" ht="15" x14ac:dyDescent="0.25">
      <c r="A141" s="23"/>
      <c r="B141" s="15"/>
      <c r="C141" s="11"/>
      <c r="D141" s="7" t="s">
        <v>22</v>
      </c>
      <c r="E141" s="52" t="s">
        <v>64</v>
      </c>
      <c r="F141" s="53">
        <v>200</v>
      </c>
      <c r="G141" s="51">
        <v>0</v>
      </c>
      <c r="H141" s="51">
        <v>0</v>
      </c>
      <c r="I141" s="51">
        <v>19</v>
      </c>
      <c r="J141" s="54">
        <v>80</v>
      </c>
      <c r="K141" s="55" t="s">
        <v>65</v>
      </c>
      <c r="L141" s="41">
        <v>11.34</v>
      </c>
    </row>
    <row r="142" spans="1:12" ht="15.75" customHeight="1" x14ac:dyDescent="0.25">
      <c r="A142" s="23"/>
      <c r="B142" s="15"/>
      <c r="C142" s="11"/>
      <c r="D142" s="7" t="s">
        <v>23</v>
      </c>
      <c r="E142" s="57" t="s">
        <v>44</v>
      </c>
      <c r="F142" s="58">
        <v>30</v>
      </c>
      <c r="G142" s="58">
        <v>2.31</v>
      </c>
      <c r="H142" s="58">
        <v>0.28999999999999998</v>
      </c>
      <c r="I142" s="58">
        <v>14.37</v>
      </c>
      <c r="J142" s="58">
        <v>70.8</v>
      </c>
      <c r="K142" s="42"/>
      <c r="L142" s="41">
        <v>2.62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74" t="s">
        <v>107</v>
      </c>
      <c r="F144" s="51">
        <v>60</v>
      </c>
      <c r="G144" s="56">
        <v>1.63</v>
      </c>
      <c r="H144" s="56">
        <v>3.8</v>
      </c>
      <c r="I144" s="56">
        <v>14.23</v>
      </c>
      <c r="J144" s="56">
        <v>67.62</v>
      </c>
      <c r="K144" s="55" t="s">
        <v>108</v>
      </c>
      <c r="L144" s="41">
        <v>10.48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69">SUM(G139:G145)</f>
        <v>26.82</v>
      </c>
      <c r="H146" s="19">
        <f t="shared" si="69"/>
        <v>49.699999999999996</v>
      </c>
      <c r="I146" s="19">
        <f t="shared" si="69"/>
        <v>60.7</v>
      </c>
      <c r="J146" s="19">
        <f t="shared" si="69"/>
        <v>776.2299999999999</v>
      </c>
      <c r="K146" s="25"/>
      <c r="L146" s="19">
        <f t="shared" ref="L146" si="70">SUM(L139:L145)</f>
        <v>95.210000000000008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47</v>
      </c>
      <c r="F147" s="51">
        <v>60</v>
      </c>
      <c r="G147" s="51">
        <v>1.73</v>
      </c>
      <c r="H147" s="51">
        <v>1.63</v>
      </c>
      <c r="I147" s="51">
        <v>3.47</v>
      </c>
      <c r="J147" s="51">
        <v>35.520000000000003</v>
      </c>
      <c r="K147" s="55" t="s">
        <v>48</v>
      </c>
      <c r="L147" s="41">
        <v>28.08</v>
      </c>
    </row>
    <row r="148" spans="1:12" ht="15" x14ac:dyDescent="0.25">
      <c r="A148" s="23"/>
      <c r="B148" s="15"/>
      <c r="C148" s="11"/>
      <c r="D148" s="7" t="s">
        <v>27</v>
      </c>
      <c r="E148" s="52" t="s">
        <v>124</v>
      </c>
      <c r="F148" s="51" t="s">
        <v>50</v>
      </c>
      <c r="G148" s="51">
        <f>2.68+3.25</f>
        <v>5.93</v>
      </c>
      <c r="H148" s="51">
        <f>2.83+1.99</f>
        <v>4.82</v>
      </c>
      <c r="I148" s="51">
        <v>17.45</v>
      </c>
      <c r="J148" s="51">
        <f>118.25</f>
        <v>118.25</v>
      </c>
      <c r="K148" s="69" t="s">
        <v>126</v>
      </c>
      <c r="L148" s="41">
        <v>21.16</v>
      </c>
    </row>
    <row r="149" spans="1:12" ht="15" x14ac:dyDescent="0.25">
      <c r="A149" s="23"/>
      <c r="B149" s="15"/>
      <c r="C149" s="11"/>
      <c r="D149" s="7" t="s">
        <v>28</v>
      </c>
      <c r="E149" s="52" t="s">
        <v>90</v>
      </c>
      <c r="F149" s="51">
        <v>90</v>
      </c>
      <c r="G149" s="51">
        <v>9.9600000000000009</v>
      </c>
      <c r="H149" s="51">
        <v>25.82</v>
      </c>
      <c r="I149" s="51">
        <v>10.210000000000001</v>
      </c>
      <c r="J149" s="51">
        <v>315.27</v>
      </c>
      <c r="K149" s="55" t="s">
        <v>95</v>
      </c>
      <c r="L149" s="41">
        <v>57.05</v>
      </c>
    </row>
    <row r="150" spans="1:12" ht="15" x14ac:dyDescent="0.25">
      <c r="A150" s="23"/>
      <c r="B150" s="15"/>
      <c r="C150" s="11"/>
      <c r="D150" s="7" t="s">
        <v>29</v>
      </c>
      <c r="E150" s="77" t="s">
        <v>112</v>
      </c>
      <c r="F150" s="78">
        <v>150</v>
      </c>
      <c r="G150" s="79">
        <v>3.26</v>
      </c>
      <c r="H150" s="79">
        <v>12.59</v>
      </c>
      <c r="I150" s="79">
        <v>22.65</v>
      </c>
      <c r="J150" s="79">
        <v>216</v>
      </c>
      <c r="K150" s="55" t="s">
        <v>159</v>
      </c>
      <c r="L150" s="41">
        <v>17.98</v>
      </c>
    </row>
    <row r="151" spans="1:12" ht="15" x14ac:dyDescent="0.25">
      <c r="A151" s="23"/>
      <c r="B151" s="15"/>
      <c r="C151" s="11"/>
      <c r="D151" s="7" t="s">
        <v>30</v>
      </c>
      <c r="E151" s="52" t="s">
        <v>133</v>
      </c>
      <c r="F151" s="51">
        <v>0.23</v>
      </c>
      <c r="G151" s="51" t="s">
        <v>93</v>
      </c>
      <c r="H151" s="51">
        <v>29.41</v>
      </c>
      <c r="I151" s="51">
        <v>118.5</v>
      </c>
      <c r="J151" s="51">
        <v>200</v>
      </c>
      <c r="K151" s="55" t="s">
        <v>97</v>
      </c>
      <c r="L151" s="41">
        <v>5.72</v>
      </c>
    </row>
    <row r="152" spans="1:12" ht="15" x14ac:dyDescent="0.25">
      <c r="A152" s="23"/>
      <c r="B152" s="15"/>
      <c r="C152" s="11"/>
      <c r="D152" s="7" t="s">
        <v>31</v>
      </c>
      <c r="E152" s="57" t="s">
        <v>44</v>
      </c>
      <c r="F152" s="59">
        <v>40</v>
      </c>
      <c r="G152" s="59">
        <v>3.16</v>
      </c>
      <c r="H152" s="59">
        <v>0.4</v>
      </c>
      <c r="I152" s="59">
        <v>19.32</v>
      </c>
      <c r="J152" s="62">
        <v>93.52</v>
      </c>
      <c r="K152" s="42"/>
      <c r="L152" s="41">
        <v>3.48</v>
      </c>
    </row>
    <row r="153" spans="1:12" ht="15" x14ac:dyDescent="0.25">
      <c r="A153" s="23"/>
      <c r="B153" s="15"/>
      <c r="C153" s="11"/>
      <c r="D153" s="7" t="s">
        <v>32</v>
      </c>
      <c r="E153" s="57" t="s">
        <v>45</v>
      </c>
      <c r="F153" s="59">
        <v>16</v>
      </c>
      <c r="G153" s="58">
        <v>1.25</v>
      </c>
      <c r="H153" s="58">
        <v>0.19</v>
      </c>
      <c r="I153" s="58">
        <v>7.44</v>
      </c>
      <c r="J153" s="58">
        <v>33.92</v>
      </c>
      <c r="K153" s="42"/>
      <c r="L153" s="41">
        <v>1.39</v>
      </c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356.23</v>
      </c>
      <c r="G156" s="19">
        <f t="shared" ref="G156:J156" si="71">SUM(G147:G155)</f>
        <v>25.290000000000003</v>
      </c>
      <c r="H156" s="19">
        <f t="shared" si="71"/>
        <v>74.86</v>
      </c>
      <c r="I156" s="19">
        <f t="shared" si="71"/>
        <v>199.04</v>
      </c>
      <c r="J156" s="19">
        <f t="shared" si="71"/>
        <v>1012.4799999999999</v>
      </c>
      <c r="K156" s="25"/>
      <c r="L156" s="19">
        <f t="shared" ref="L156" si="72">SUM(L147:L155)</f>
        <v>134.85999999999999</v>
      </c>
    </row>
    <row r="157" spans="1:12" ht="15" x14ac:dyDescent="0.2">
      <c r="A157" s="29">
        <f>A139</f>
        <v>2</v>
      </c>
      <c r="B157" s="30">
        <f>B139</f>
        <v>3</v>
      </c>
      <c r="C157" s="91" t="s">
        <v>4</v>
      </c>
      <c r="D157" s="92"/>
      <c r="E157" s="31"/>
      <c r="F157" s="32">
        <f>F146+F156</f>
        <v>886.23</v>
      </c>
      <c r="G157" s="32">
        <f t="shared" ref="G157" si="73">G146+G156</f>
        <v>52.11</v>
      </c>
      <c r="H157" s="32">
        <f t="shared" ref="H157" si="74">H146+H156</f>
        <v>124.56</v>
      </c>
      <c r="I157" s="32">
        <f t="shared" ref="I157" si="75">I146+I156</f>
        <v>259.74</v>
      </c>
      <c r="J157" s="32">
        <f t="shared" ref="J157:L157" si="76">J146+J156</f>
        <v>1788.7099999999998</v>
      </c>
      <c r="K157" s="32"/>
      <c r="L157" s="32">
        <f t="shared" si="76"/>
        <v>230.07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77" t="s">
        <v>127</v>
      </c>
      <c r="F158" s="78">
        <v>100</v>
      </c>
      <c r="G158" s="79">
        <v>12.28</v>
      </c>
      <c r="H158" s="79">
        <v>11.52</v>
      </c>
      <c r="I158" s="79">
        <v>3.51</v>
      </c>
      <c r="J158" s="79">
        <v>167</v>
      </c>
      <c r="K158" s="84" t="s">
        <v>129</v>
      </c>
      <c r="L158" s="39">
        <v>38.53</v>
      </c>
    </row>
    <row r="159" spans="1:12" ht="15" x14ac:dyDescent="0.25">
      <c r="A159" s="23"/>
      <c r="B159" s="15"/>
      <c r="C159" s="11"/>
      <c r="D159" s="6"/>
      <c r="E159" s="77" t="s">
        <v>91</v>
      </c>
      <c r="F159" s="78">
        <v>150</v>
      </c>
      <c r="G159" s="78">
        <v>8.59</v>
      </c>
      <c r="H159" s="78">
        <v>6.09</v>
      </c>
      <c r="I159" s="78">
        <v>38.64</v>
      </c>
      <c r="J159" s="78">
        <v>243.75</v>
      </c>
      <c r="K159" s="84" t="s">
        <v>96</v>
      </c>
      <c r="L159" s="41">
        <v>10.7</v>
      </c>
    </row>
    <row r="160" spans="1:12" ht="15" x14ac:dyDescent="0.25">
      <c r="A160" s="23"/>
      <c r="B160" s="15"/>
      <c r="C160" s="11"/>
      <c r="D160" s="7" t="s">
        <v>22</v>
      </c>
      <c r="E160" s="77" t="s">
        <v>101</v>
      </c>
      <c r="F160" s="80">
        <v>200</v>
      </c>
      <c r="G160" s="78">
        <v>0.2</v>
      </c>
      <c r="H160" s="78">
        <v>0</v>
      </c>
      <c r="I160" s="78">
        <v>14</v>
      </c>
      <c r="J160" s="81">
        <v>56</v>
      </c>
      <c r="K160" s="84" t="s">
        <v>102</v>
      </c>
      <c r="L160" s="41">
        <v>3.67</v>
      </c>
    </row>
    <row r="161" spans="1:12" ht="15" x14ac:dyDescent="0.25">
      <c r="A161" s="23"/>
      <c r="B161" s="15"/>
      <c r="C161" s="11"/>
      <c r="D161" s="7" t="s">
        <v>23</v>
      </c>
      <c r="E161" s="57" t="s">
        <v>44</v>
      </c>
      <c r="F161" s="58">
        <v>30</v>
      </c>
      <c r="G161" s="58">
        <v>2.31</v>
      </c>
      <c r="H161" s="58">
        <v>0.28999999999999998</v>
      </c>
      <c r="I161" s="58">
        <v>14.37</v>
      </c>
      <c r="J161" s="58">
        <v>70.8</v>
      </c>
      <c r="K161" s="42"/>
      <c r="L161" s="41">
        <v>2.62</v>
      </c>
    </row>
    <row r="162" spans="1:12" ht="15" x14ac:dyDescent="0.25">
      <c r="A162" s="23"/>
      <c r="B162" s="15"/>
      <c r="C162" s="11"/>
      <c r="D162" s="7" t="s">
        <v>24</v>
      </c>
      <c r="E162" s="52"/>
      <c r="F162" s="51"/>
      <c r="G162" s="56"/>
      <c r="H162" s="56"/>
      <c r="I162" s="56"/>
      <c r="J162" s="56"/>
      <c r="K162" s="42"/>
      <c r="L162" s="41"/>
    </row>
    <row r="163" spans="1:12" ht="15" x14ac:dyDescent="0.25">
      <c r="A163" s="23"/>
      <c r="B163" s="15"/>
      <c r="C163" s="11"/>
      <c r="D163" s="6"/>
      <c r="E163" s="87" t="s">
        <v>87</v>
      </c>
      <c r="F163" s="78">
        <v>60</v>
      </c>
      <c r="G163" s="79">
        <v>2.153</v>
      </c>
      <c r="H163" s="79">
        <v>5.657</v>
      </c>
      <c r="I163" s="79">
        <v>0.29899999999999999</v>
      </c>
      <c r="J163" s="79">
        <v>60.7</v>
      </c>
      <c r="K163" s="84" t="s">
        <v>88</v>
      </c>
      <c r="L163" s="41">
        <v>15.88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7">SUM(G158:G164)</f>
        <v>25.532999999999994</v>
      </c>
      <c r="H165" s="19">
        <f t="shared" si="77"/>
        <v>23.556999999999999</v>
      </c>
      <c r="I165" s="19">
        <f t="shared" si="77"/>
        <v>70.819000000000003</v>
      </c>
      <c r="J165" s="19">
        <f t="shared" si="77"/>
        <v>598.25</v>
      </c>
      <c r="K165" s="25"/>
      <c r="L165" s="19">
        <f t="shared" ref="L165" si="78">SUM(L158:L164)</f>
        <v>71.400000000000006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5" t="s">
        <v>117</v>
      </c>
      <c r="F166" s="51">
        <v>60</v>
      </c>
      <c r="G166" s="51">
        <v>0.6</v>
      </c>
      <c r="H166" s="51">
        <v>4.2</v>
      </c>
      <c r="I166" s="51">
        <v>4.2</v>
      </c>
      <c r="J166" s="51">
        <v>58.2</v>
      </c>
      <c r="K166" s="52" t="s">
        <v>100</v>
      </c>
      <c r="L166" s="41">
        <v>16.3</v>
      </c>
    </row>
    <row r="167" spans="1:12" ht="15" x14ac:dyDescent="0.25">
      <c r="A167" s="23"/>
      <c r="B167" s="15"/>
      <c r="C167" s="11"/>
      <c r="D167" s="7" t="s">
        <v>27</v>
      </c>
      <c r="E167" s="63" t="s">
        <v>67</v>
      </c>
      <c r="F167" s="64" t="s">
        <v>68</v>
      </c>
      <c r="G167" s="65">
        <v>6.5529999999999999</v>
      </c>
      <c r="H167" s="65">
        <v>10.82</v>
      </c>
      <c r="I167" s="65">
        <v>11.303000000000001</v>
      </c>
      <c r="J167" s="65">
        <v>177.71899999999999</v>
      </c>
      <c r="K167" s="67" t="s">
        <v>72</v>
      </c>
      <c r="L167" s="41">
        <v>23.79</v>
      </c>
    </row>
    <row r="168" spans="1:12" ht="15" x14ac:dyDescent="0.25">
      <c r="A168" s="23"/>
      <c r="B168" s="15"/>
      <c r="C168" s="11"/>
      <c r="D168" s="7" t="s">
        <v>28</v>
      </c>
      <c r="E168" s="52" t="s">
        <v>134</v>
      </c>
      <c r="F168" s="51">
        <v>150</v>
      </c>
      <c r="G168" s="51">
        <v>12.7</v>
      </c>
      <c r="H168" s="51">
        <v>7.85</v>
      </c>
      <c r="I168" s="51">
        <v>26.8</v>
      </c>
      <c r="J168" s="51">
        <v>228.9</v>
      </c>
      <c r="K168" s="55" t="s">
        <v>135</v>
      </c>
      <c r="L168" s="41">
        <v>63.1</v>
      </c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52" t="s">
        <v>125</v>
      </c>
      <c r="F170" s="53">
        <v>200</v>
      </c>
      <c r="G170" s="51">
        <v>0.2</v>
      </c>
      <c r="H170" s="51">
        <v>0.8</v>
      </c>
      <c r="I170" s="51">
        <v>18.899999999999999</v>
      </c>
      <c r="J170" s="54">
        <v>84.1</v>
      </c>
      <c r="K170" s="69" t="s">
        <v>75</v>
      </c>
      <c r="L170" s="41">
        <v>8.1199999999999992</v>
      </c>
    </row>
    <row r="171" spans="1:12" ht="15" x14ac:dyDescent="0.25">
      <c r="A171" s="23"/>
      <c r="B171" s="15"/>
      <c r="C171" s="11"/>
      <c r="D171" s="7" t="s">
        <v>31</v>
      </c>
      <c r="E171" s="57" t="s">
        <v>44</v>
      </c>
      <c r="F171" s="59">
        <v>40</v>
      </c>
      <c r="G171" s="59">
        <v>3.16</v>
      </c>
      <c r="H171" s="59">
        <v>0.4</v>
      </c>
      <c r="I171" s="59">
        <v>19.32</v>
      </c>
      <c r="J171" s="62">
        <v>93.52</v>
      </c>
      <c r="K171" s="42"/>
      <c r="L171" s="41">
        <v>3.48</v>
      </c>
    </row>
    <row r="172" spans="1:12" ht="15" x14ac:dyDescent="0.25">
      <c r="A172" s="23"/>
      <c r="B172" s="15"/>
      <c r="C172" s="11"/>
      <c r="D172" s="7" t="s">
        <v>32</v>
      </c>
      <c r="E172" s="57" t="s">
        <v>45</v>
      </c>
      <c r="F172" s="59">
        <v>16</v>
      </c>
      <c r="G172" s="58">
        <v>1.25</v>
      </c>
      <c r="H172" s="58">
        <v>0.19</v>
      </c>
      <c r="I172" s="58">
        <v>7.44</v>
      </c>
      <c r="J172" s="58">
        <v>33.92</v>
      </c>
      <c r="K172" s="42"/>
      <c r="L172" s="41">
        <v>1.39</v>
      </c>
    </row>
    <row r="173" spans="1:12" ht="15" x14ac:dyDescent="0.25">
      <c r="A173" s="23"/>
      <c r="B173" s="15"/>
      <c r="C173" s="11"/>
      <c r="D173" s="6"/>
      <c r="E173" s="40" t="s">
        <v>160</v>
      </c>
      <c r="F173" s="41">
        <v>85</v>
      </c>
      <c r="G173" s="41">
        <v>3.57</v>
      </c>
      <c r="H173" s="41">
        <v>28.9</v>
      </c>
      <c r="I173" s="41">
        <v>49.3</v>
      </c>
      <c r="J173" s="41">
        <v>471.75</v>
      </c>
      <c r="K173" s="42" t="s">
        <v>100</v>
      </c>
      <c r="L173" s="41">
        <v>109</v>
      </c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551</v>
      </c>
      <c r="G175" s="19">
        <f t="shared" ref="G175:J175" si="79">SUM(G166:G174)</f>
        <v>28.032999999999998</v>
      </c>
      <c r="H175" s="19">
        <f t="shared" si="79"/>
        <v>53.16</v>
      </c>
      <c r="I175" s="19">
        <f t="shared" si="79"/>
        <v>137.26299999999998</v>
      </c>
      <c r="J175" s="19">
        <f t="shared" si="79"/>
        <v>1148.1089999999999</v>
      </c>
      <c r="K175" s="25"/>
      <c r="L175" s="19">
        <f t="shared" ref="L175" si="80">SUM(L166:L174)</f>
        <v>225.18</v>
      </c>
    </row>
    <row r="176" spans="1:12" ht="15" x14ac:dyDescent="0.2">
      <c r="A176" s="29">
        <f>A158</f>
        <v>2</v>
      </c>
      <c r="B176" s="30">
        <f>B158</f>
        <v>4</v>
      </c>
      <c r="C176" s="91" t="s">
        <v>4</v>
      </c>
      <c r="D176" s="92"/>
      <c r="E176" s="31"/>
      <c r="F176" s="32">
        <f>F165+F175</f>
        <v>1091</v>
      </c>
      <c r="G176" s="32">
        <f t="shared" ref="G176" si="81">G165+G175</f>
        <v>53.565999999999988</v>
      </c>
      <c r="H176" s="32">
        <f t="shared" ref="H176" si="82">H165+H175</f>
        <v>76.716999999999999</v>
      </c>
      <c r="I176" s="32">
        <f t="shared" ref="I176" si="83">I165+I175</f>
        <v>208.08199999999999</v>
      </c>
      <c r="J176" s="32">
        <f t="shared" ref="J176:L176" si="84">J165+J175</f>
        <v>1746.3589999999999</v>
      </c>
      <c r="K176" s="32"/>
      <c r="L176" s="32">
        <f t="shared" si="84"/>
        <v>296.58000000000004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2" t="s">
        <v>111</v>
      </c>
      <c r="F177" s="51">
        <v>90</v>
      </c>
      <c r="G177" s="51">
        <v>10.039999999999999</v>
      </c>
      <c r="H177" s="51">
        <v>11.94</v>
      </c>
      <c r="I177" s="51">
        <v>12.34</v>
      </c>
      <c r="J177" s="51">
        <v>197.81</v>
      </c>
      <c r="K177" s="55" t="s">
        <v>113</v>
      </c>
      <c r="L177" s="39">
        <v>37.54</v>
      </c>
    </row>
    <row r="178" spans="1:12" ht="15" x14ac:dyDescent="0.25">
      <c r="A178" s="23"/>
      <c r="B178" s="15"/>
      <c r="C178" s="11"/>
      <c r="D178" s="6"/>
      <c r="E178" s="52" t="s">
        <v>112</v>
      </c>
      <c r="F178" s="51">
        <v>150</v>
      </c>
      <c r="G178" s="56">
        <v>3.26</v>
      </c>
      <c r="H178" s="56">
        <v>12.59</v>
      </c>
      <c r="I178" s="56">
        <v>22.65</v>
      </c>
      <c r="J178" s="56">
        <v>216</v>
      </c>
      <c r="K178" s="55" t="s">
        <v>114</v>
      </c>
      <c r="L178" s="41">
        <v>17.98</v>
      </c>
    </row>
    <row r="179" spans="1:12" ht="15" x14ac:dyDescent="0.25">
      <c r="A179" s="23"/>
      <c r="B179" s="15"/>
      <c r="C179" s="11"/>
      <c r="D179" s="7" t="s">
        <v>22</v>
      </c>
      <c r="E179" s="52" t="s">
        <v>115</v>
      </c>
      <c r="F179" s="51">
        <v>200</v>
      </c>
      <c r="G179" s="51">
        <v>0.23</v>
      </c>
      <c r="H179" s="51" t="s">
        <v>93</v>
      </c>
      <c r="I179" s="51">
        <v>29.41</v>
      </c>
      <c r="J179" s="51">
        <v>118.5</v>
      </c>
      <c r="K179" s="55" t="s">
        <v>116</v>
      </c>
      <c r="L179" s="41">
        <v>7.95</v>
      </c>
    </row>
    <row r="180" spans="1:12" ht="15" x14ac:dyDescent="0.25">
      <c r="A180" s="23"/>
      <c r="B180" s="15"/>
      <c r="C180" s="11"/>
      <c r="D180" s="7" t="s">
        <v>23</v>
      </c>
      <c r="E180" s="57" t="s">
        <v>44</v>
      </c>
      <c r="F180" s="58">
        <v>30</v>
      </c>
      <c r="G180" s="58">
        <v>2.31</v>
      </c>
      <c r="H180" s="58">
        <v>0.28999999999999998</v>
      </c>
      <c r="I180" s="58">
        <v>14.37</v>
      </c>
      <c r="J180" s="58">
        <v>70.8</v>
      </c>
      <c r="K180" s="42"/>
      <c r="L180" s="41">
        <v>2.62</v>
      </c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87" t="s">
        <v>76</v>
      </c>
      <c r="F182" s="78">
        <v>60</v>
      </c>
      <c r="G182" s="79">
        <v>0.78</v>
      </c>
      <c r="H182" s="79">
        <v>1.94</v>
      </c>
      <c r="I182" s="79">
        <v>3.87</v>
      </c>
      <c r="J182" s="79">
        <v>36.24</v>
      </c>
      <c r="K182" s="52" t="s">
        <v>77</v>
      </c>
      <c r="L182" s="41">
        <v>16.3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5">SUM(G177:G183)</f>
        <v>16.62</v>
      </c>
      <c r="H184" s="19">
        <f t="shared" si="85"/>
        <v>26.76</v>
      </c>
      <c r="I184" s="19">
        <f t="shared" si="85"/>
        <v>82.64</v>
      </c>
      <c r="J184" s="19">
        <f t="shared" si="85"/>
        <v>639.34999999999991</v>
      </c>
      <c r="K184" s="25"/>
      <c r="L184" s="19">
        <f t="shared" ref="L184" si="86">SUM(L177:L183)</f>
        <v>82.39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8"/>
      <c r="F185" s="51"/>
      <c r="G185" s="56"/>
      <c r="H185" s="56"/>
      <c r="I185" s="56"/>
      <c r="J185" s="56"/>
      <c r="K185" s="55"/>
      <c r="L185" s="41"/>
    </row>
    <row r="186" spans="1:12" ht="15" x14ac:dyDescent="0.25">
      <c r="A186" s="23"/>
      <c r="B186" s="15"/>
      <c r="C186" s="11"/>
      <c r="D186" s="7" t="s">
        <v>27</v>
      </c>
      <c r="E186" s="74" t="s">
        <v>136</v>
      </c>
      <c r="F186" s="51" t="s">
        <v>68</v>
      </c>
      <c r="G186" s="51">
        <v>10.27</v>
      </c>
      <c r="H186" s="51">
        <v>17.170000000000002</v>
      </c>
      <c r="I186" s="51">
        <v>14.71</v>
      </c>
      <c r="J186" s="51">
        <v>254.53</v>
      </c>
      <c r="K186" s="55" t="s">
        <v>139</v>
      </c>
      <c r="L186" s="41">
        <v>25.44</v>
      </c>
    </row>
    <row r="187" spans="1:12" ht="15" x14ac:dyDescent="0.25">
      <c r="A187" s="23"/>
      <c r="B187" s="15"/>
      <c r="C187" s="11"/>
      <c r="D187" s="7" t="s">
        <v>28</v>
      </c>
      <c r="E187" s="49" t="s">
        <v>137</v>
      </c>
      <c r="F187" s="50" t="s">
        <v>138</v>
      </c>
      <c r="G187" s="51">
        <v>21.56</v>
      </c>
      <c r="H187" s="51">
        <v>24.18</v>
      </c>
      <c r="I187" s="51">
        <v>26.79</v>
      </c>
      <c r="J187" s="61">
        <v>405</v>
      </c>
      <c r="K187" s="55" t="s">
        <v>140</v>
      </c>
      <c r="L187" s="41">
        <v>79.239999999999995</v>
      </c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52" t="s">
        <v>141</v>
      </c>
      <c r="F189" s="53">
        <v>200</v>
      </c>
      <c r="G189" s="51" t="s">
        <v>93</v>
      </c>
      <c r="H189" s="51" t="s">
        <v>93</v>
      </c>
      <c r="I189" s="51">
        <v>19.96</v>
      </c>
      <c r="J189" s="54">
        <v>79.84</v>
      </c>
      <c r="K189" s="55" t="s">
        <v>140</v>
      </c>
      <c r="L189" s="41">
        <v>10.65</v>
      </c>
    </row>
    <row r="190" spans="1:12" ht="15" x14ac:dyDescent="0.25">
      <c r="A190" s="23"/>
      <c r="B190" s="15"/>
      <c r="C190" s="11"/>
      <c r="D190" s="7" t="s">
        <v>31</v>
      </c>
      <c r="E190" s="57" t="s">
        <v>44</v>
      </c>
      <c r="F190" s="59">
        <v>40</v>
      </c>
      <c r="G190" s="59">
        <v>3.16</v>
      </c>
      <c r="H190" s="59">
        <v>0.4</v>
      </c>
      <c r="I190" s="59">
        <v>19.32</v>
      </c>
      <c r="J190" s="62">
        <v>93.52</v>
      </c>
      <c r="K190" s="55" t="s">
        <v>142</v>
      </c>
      <c r="L190" s="41">
        <v>3.48</v>
      </c>
    </row>
    <row r="191" spans="1:12" ht="15" x14ac:dyDescent="0.25">
      <c r="A191" s="23"/>
      <c r="B191" s="15"/>
      <c r="C191" s="11"/>
      <c r="D191" s="7" t="s">
        <v>32</v>
      </c>
      <c r="E191" s="57" t="s">
        <v>45</v>
      </c>
      <c r="F191" s="59">
        <v>16</v>
      </c>
      <c r="G191" s="58">
        <v>1.25</v>
      </c>
      <c r="H191" s="58">
        <v>0.19</v>
      </c>
      <c r="I191" s="58">
        <v>7.44</v>
      </c>
      <c r="J191" s="58">
        <v>33.92</v>
      </c>
      <c r="K191" s="42"/>
      <c r="L191" s="41">
        <v>1.39</v>
      </c>
    </row>
    <row r="192" spans="1:12" ht="15" x14ac:dyDescent="0.25">
      <c r="A192" s="23"/>
      <c r="B192" s="15"/>
      <c r="C192" s="11"/>
      <c r="D192" s="6"/>
      <c r="E192" s="77" t="s">
        <v>105</v>
      </c>
      <c r="F192" s="80">
        <v>290</v>
      </c>
      <c r="G192" s="82">
        <v>8.1199999999999992</v>
      </c>
      <c r="H192" s="82">
        <v>2.8</v>
      </c>
      <c r="I192" s="82">
        <v>31.9</v>
      </c>
      <c r="J192" s="86">
        <v>211.7</v>
      </c>
      <c r="K192" s="42" t="s">
        <v>100</v>
      </c>
      <c r="L192" s="41">
        <v>50</v>
      </c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546</v>
      </c>
      <c r="G194" s="19">
        <f t="shared" ref="G194:J194" si="87">SUM(G185:G193)</f>
        <v>44.359999999999992</v>
      </c>
      <c r="H194" s="19">
        <f t="shared" si="87"/>
        <v>44.739999999999995</v>
      </c>
      <c r="I194" s="19">
        <f t="shared" si="87"/>
        <v>120.12</v>
      </c>
      <c r="J194" s="19">
        <f t="shared" si="87"/>
        <v>1078.51</v>
      </c>
      <c r="K194" s="25"/>
      <c r="L194" s="19">
        <f t="shared" ref="L194" si="88">SUM(L185:L193)</f>
        <v>170.2</v>
      </c>
    </row>
    <row r="195" spans="1:12" ht="15" x14ac:dyDescent="0.2">
      <c r="A195" s="29">
        <f>A177</f>
        <v>2</v>
      </c>
      <c r="B195" s="30">
        <f>B177</f>
        <v>5</v>
      </c>
      <c r="C195" s="91" t="s">
        <v>4</v>
      </c>
      <c r="D195" s="92"/>
      <c r="E195" s="31"/>
      <c r="F195" s="32">
        <f>F184+F194</f>
        <v>1076</v>
      </c>
      <c r="G195" s="32">
        <f t="shared" ref="G195" si="89">G184+G194</f>
        <v>60.97999999999999</v>
      </c>
      <c r="H195" s="32">
        <f t="shared" ref="H195" si="90">H184+H194</f>
        <v>71.5</v>
      </c>
      <c r="I195" s="32">
        <f t="shared" ref="I195" si="91">I184+I194</f>
        <v>202.76</v>
      </c>
      <c r="J195" s="32">
        <f t="shared" ref="J195:L195" si="92">J184+J194</f>
        <v>1717.86</v>
      </c>
      <c r="K195" s="32"/>
      <c r="L195" s="32">
        <f t="shared" si="92"/>
        <v>252.58999999999997</v>
      </c>
    </row>
    <row r="196" spans="1:12" x14ac:dyDescent="0.2">
      <c r="A196" s="27"/>
      <c r="B196" s="28"/>
      <c r="C196" s="93" t="s">
        <v>5</v>
      </c>
      <c r="D196" s="93"/>
      <c r="E196" s="93"/>
      <c r="F196" s="34">
        <f>(F24+F43+F62+F81+F100+F119+F138+F157+F176+F195)/(IF(F24=0,0,1)+IF(F43=0,0,1)+IF(F62=0,0,1)+IF(F81=0,0,1)+IF(F100=0,0,1)+IF(F119=0,0,1)+IF(F138=0,0,1)+IF(F157=0,0,1)+IF(F176=0,0,1)+IF(F195=0,0,1))</f>
        <v>1042.3523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56.727999999999994</v>
      </c>
      <c r="H196" s="34">
        <f t="shared" si="93"/>
        <v>74.462000000000003</v>
      </c>
      <c r="I196" s="34">
        <f t="shared" si="93"/>
        <v>252.66670000000005</v>
      </c>
      <c r="J196" s="34">
        <f t="shared" si="93"/>
        <v>1737.4004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246.91400000000004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Classroom-pc</cp:lastModifiedBy>
  <dcterms:created xsi:type="dcterms:W3CDTF">2022-05-16T14:23:56Z</dcterms:created>
  <dcterms:modified xsi:type="dcterms:W3CDTF">2025-09-11T05:18:45Z</dcterms:modified>
</cp:coreProperties>
</file>